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7" activeTab="10"/>
  </bookViews>
  <sheets>
    <sheet name="giovanissimisalto" sheetId="1" r:id="rId1"/>
    <sheet name="ragsalto" sheetId="2" r:id="rId2"/>
    <sheet name="gio-F" sheetId="3" r:id="rId3"/>
    <sheet name="allsalto" sheetId="4" r:id="rId4"/>
    <sheet name="giovanissimicn" sheetId="5" r:id="rId5"/>
    <sheet name="ragcn" sheetId="6" r:id="rId6"/>
    <sheet name="allcn" sheetId="7" r:id="rId7"/>
    <sheet name="Punti Società" sheetId="8" r:id="rId8"/>
    <sheet name="aspsalto" sheetId="9" r:id="rId9"/>
    <sheet name="junfsalto" sheetId="10" r:id="rId10"/>
    <sheet name="junsalto" sheetId="11" r:id="rId11"/>
  </sheets>
  <definedNames>
    <definedName name="_xlnm._FilterDatabase" localSheetId="6" hidden="1">'allcn'!$G$1:$G$25</definedName>
    <definedName name="_xlnm.Print_Area" localSheetId="7">'Punti Società'!$A$1:$P$13</definedName>
    <definedName name="Excel_BuiltIn__FilterDatabase" localSheetId="3">'allsalto'!$G$1:$G$26</definedName>
    <definedName name="Excel_BuiltIn__FilterDatabase" localSheetId="8">'aspsalto'!$G$1:$G$12</definedName>
    <definedName name="Excel_BuiltIn__FilterDatabase" localSheetId="2">'gio-F'!$G$1:$G$25</definedName>
    <definedName name="Excel_BuiltIn__FilterDatabase" localSheetId="4">'giovanissimicn'!$G$1:$G$26</definedName>
    <definedName name="Excel_BuiltIn__FilterDatabase" localSheetId="0">'giovanissimisalto'!$G$1:$G$26</definedName>
    <definedName name="Excel_BuiltIn__FilterDatabase" localSheetId="9">'junfsalto'!$G$1:$G$12</definedName>
    <definedName name="Excel_BuiltIn__FilterDatabase" localSheetId="10">'junsalto'!$G$1:$G$12</definedName>
    <definedName name="Excel_BuiltIn__FilterDatabase" localSheetId="5">'ragcn'!$G$1:$G$39</definedName>
    <definedName name="Excel_BuiltIn__FilterDatabase" localSheetId="1">'ragsalto'!$G$1:$G$39</definedName>
  </definedNames>
  <calcPr fullCalcOnLoad="1"/>
</workbook>
</file>

<file path=xl/sharedStrings.xml><?xml version="1.0" encoding="utf-8"?>
<sst xmlns="http://schemas.openxmlformats.org/spreadsheetml/2006/main" count="1068" uniqueCount="204">
  <si>
    <t>COPPA ITALIA  SALTO SPECIALE  2015/2016  CAT. GIOVANISSIMI / Under 10</t>
  </si>
  <si>
    <t>POS</t>
  </si>
  <si>
    <t>COD.</t>
  </si>
  <si>
    <t>COGNOME e NOME</t>
  </si>
  <si>
    <t>ANNO</t>
  </si>
  <si>
    <t>CAT.</t>
  </si>
  <si>
    <t>SOCIETA'</t>
  </si>
  <si>
    <t>COM.</t>
  </si>
  <si>
    <t>ESTATE 2015</t>
  </si>
  <si>
    <t>INVERNO 2015-2016</t>
  </si>
  <si>
    <t>TOTALE</t>
  </si>
  <si>
    <t>Pellizzano 18.07.2015</t>
  </si>
  <si>
    <t>Pellizzano 19.07.2015</t>
  </si>
  <si>
    <t>Val Gardena 9.08.2015</t>
  </si>
  <si>
    <t>Predazzo 13.09.2015</t>
  </si>
  <si>
    <t>Lavazè 11.10.2015</t>
  </si>
  <si>
    <t>Predazzo 5.01.2016</t>
  </si>
  <si>
    <t>Predazzo 16.01.2016</t>
  </si>
  <si>
    <t>Predazzo 17.01.2016</t>
  </si>
  <si>
    <t>Pellizzano 23.01.2016</t>
  </si>
  <si>
    <t>Gallio 14.02.2016</t>
  </si>
  <si>
    <t>Tarvisio 21.02.2016</t>
  </si>
  <si>
    <t>Tarvisio 9.03.2016</t>
  </si>
  <si>
    <t>Val Gardena 12.03.2016</t>
  </si>
  <si>
    <t>N06ER</t>
  </si>
  <si>
    <t>COMAZZI Camilla Henni</t>
  </si>
  <si>
    <t>U10</t>
  </si>
  <si>
    <t>BZF9</t>
  </si>
  <si>
    <t>SC GARDENA RAIFFEISEN</t>
  </si>
  <si>
    <t>AA</t>
  </si>
  <si>
    <t>P0ZAZ</t>
  </si>
  <si>
    <t>SENONER Manuel</t>
  </si>
  <si>
    <t>M03E1</t>
  </si>
  <si>
    <t>PINZANI Marco</t>
  </si>
  <si>
    <t>UD41</t>
  </si>
  <si>
    <t>SCI CAI MONTE LUSSARI</t>
  </si>
  <si>
    <t>FVG</t>
  </si>
  <si>
    <t>R0F33</t>
  </si>
  <si>
    <t>MOSELE Nicola</t>
  </si>
  <si>
    <t>TNF3</t>
  </si>
  <si>
    <t>US DOLOMITICA</t>
  </si>
  <si>
    <t>TN</t>
  </si>
  <si>
    <t>POZ1J</t>
  </si>
  <si>
    <t>FLESSATI Simone</t>
  </si>
  <si>
    <t>TN97</t>
  </si>
  <si>
    <t>GS MONTE GINER</t>
  </si>
  <si>
    <t>R003M</t>
  </si>
  <si>
    <t>BIGONI Jacopo</t>
  </si>
  <si>
    <t>ROT74</t>
  </si>
  <si>
    <t>PINZANI Erika</t>
  </si>
  <si>
    <t>LA14V</t>
  </si>
  <si>
    <t>ZAMBENEDETTI Martino</t>
  </si>
  <si>
    <t>P0PA6</t>
  </si>
  <si>
    <t>PRINCI Emma</t>
  </si>
  <si>
    <t>R0NJP</t>
  </si>
  <si>
    <t>PEZZOTTI Davide</t>
  </si>
  <si>
    <t>M09VZ</t>
  </si>
  <si>
    <t>VUERICH Noelia</t>
  </si>
  <si>
    <t>R0T9L</t>
  </si>
  <si>
    <t>DEL BIANCO Ludovica</t>
  </si>
  <si>
    <t>T0H67</t>
  </si>
  <si>
    <t>GARTNER Maximilian</t>
  </si>
  <si>
    <t>T01YZ</t>
  </si>
  <si>
    <t>CONSOLATI Luca</t>
  </si>
  <si>
    <t>V007K</t>
  </si>
  <si>
    <t>VENTURINI Bryan</t>
  </si>
  <si>
    <t>T0H68</t>
  </si>
  <si>
    <t>SENONER Anna</t>
  </si>
  <si>
    <t>R0EZT</t>
  </si>
  <si>
    <t>CASANOVA Nicolò</t>
  </si>
  <si>
    <t>R0F0P</t>
  </si>
  <si>
    <t>RADOVAN Lucia</t>
  </si>
  <si>
    <t>V0029</t>
  </si>
  <si>
    <t>ZAMBELLI Elisa</t>
  </si>
  <si>
    <t>V003W</t>
  </si>
  <si>
    <t>SGARBI Simone</t>
  </si>
  <si>
    <t>N0HPF</t>
  </si>
  <si>
    <t>COLLU Antonio</t>
  </si>
  <si>
    <t>R0TNJ</t>
  </si>
  <si>
    <t>COCCHETTI Simone</t>
  </si>
  <si>
    <t>COPPA ITALIA  SALTO SPECIALE 2015/2016 CAT.  RAGAZZI / Under 12</t>
  </si>
  <si>
    <t>M02NW</t>
  </si>
  <si>
    <t>COMAZZI Samuele Janne</t>
  </si>
  <si>
    <t>U12</t>
  </si>
  <si>
    <t>P0ZC0</t>
  </si>
  <si>
    <t>SENONER Ethan</t>
  </si>
  <si>
    <t>N06PR</t>
  </si>
  <si>
    <t>ZAMBELLI Andrea</t>
  </si>
  <si>
    <t>SC MONTE GINER</t>
  </si>
  <si>
    <t>M07D2</t>
  </si>
  <si>
    <t>PANIZZA Simone</t>
  </si>
  <si>
    <t>M0PZT</t>
  </si>
  <si>
    <t>CONSOLATI Eros</t>
  </si>
  <si>
    <t>M0PV8</t>
  </si>
  <si>
    <t>ZANITZER Martina</t>
  </si>
  <si>
    <t>R0EX8</t>
  </si>
  <si>
    <t>MORESCHINI Davide</t>
  </si>
  <si>
    <t>M0EVY</t>
  </si>
  <si>
    <t>BATTISTI Giovanni</t>
  </si>
  <si>
    <t>LARJR</t>
  </si>
  <si>
    <t>PINZANI Greta</t>
  </si>
  <si>
    <t>T00EP</t>
  </si>
  <si>
    <t>ZAMBELLI Emanuele</t>
  </si>
  <si>
    <t>T0AEZ</t>
  </si>
  <si>
    <t>OUACHI Jihad</t>
  </si>
  <si>
    <t>R0046</t>
  </si>
  <si>
    <t>DEMETZ Simon</t>
  </si>
  <si>
    <t>R0JWK</t>
  </si>
  <si>
    <t>LIBENER Luca</t>
  </si>
  <si>
    <t>N08TZ</t>
  </si>
  <si>
    <t>ZORZI Denis</t>
  </si>
  <si>
    <t>LADJ1</t>
  </si>
  <si>
    <t>SAMBUGARO Filippo</t>
  </si>
  <si>
    <t>VI51</t>
  </si>
  <si>
    <t>SCI CLUB GALLIO</t>
  </si>
  <si>
    <t>VE</t>
  </si>
  <si>
    <t>COPPA ITALIA  SALTO SPECIALE  2015/2016  CAT. GIOVANI F / Under 14 F</t>
  </si>
  <si>
    <t>N01MK</t>
  </si>
  <si>
    <t>MALSINER Jessica</t>
  </si>
  <si>
    <t>U14</t>
  </si>
  <si>
    <t>LAW18</t>
  </si>
  <si>
    <t>TOMASELLI Giada</t>
  </si>
  <si>
    <t>N01MD</t>
  </si>
  <si>
    <t>DEJORI Daniela</t>
  </si>
  <si>
    <t>N06NX</t>
  </si>
  <si>
    <t>PRINOTH Lena</t>
  </si>
  <si>
    <t>P0J88</t>
  </si>
  <si>
    <t>SIEFF Annika</t>
  </si>
  <si>
    <t>TN05</t>
  </si>
  <si>
    <t>U.S. LAVAZE'</t>
  </si>
  <si>
    <t>LA4LW</t>
  </si>
  <si>
    <t>DEVILLE Manuela</t>
  </si>
  <si>
    <t>TND8</t>
  </si>
  <si>
    <t>GS MONTI PALLIDI</t>
  </si>
  <si>
    <t>T029D</t>
  </si>
  <si>
    <t>MIZZOTTI Zoe</t>
  </si>
  <si>
    <t>U.S. DOLOMITICA</t>
  </si>
  <si>
    <t>COPPA ITALIA  SALTO SPECIALE  2015/2016  CAT. ALLIEVI / Under 14</t>
  </si>
  <si>
    <t>Predazzo 17.01.16</t>
  </si>
  <si>
    <t>N01MH</t>
  </si>
  <si>
    <t>GALIANI Mattia</t>
  </si>
  <si>
    <t>HA7K3</t>
  </si>
  <si>
    <t>MORODER Daniel</t>
  </si>
  <si>
    <t>M0J71</t>
  </si>
  <si>
    <t>MONTELEONE Gabriele</t>
  </si>
  <si>
    <t>N01MF</t>
  </si>
  <si>
    <t>RUNGGALDIER Robin</t>
  </si>
  <si>
    <t>R000W</t>
  </si>
  <si>
    <t>BORTOLAS Jacopo</t>
  </si>
  <si>
    <t>LA8R3</t>
  </si>
  <si>
    <t>MALSINER Diego</t>
  </si>
  <si>
    <t>LACPH</t>
  </si>
  <si>
    <t>RADOVAN Stefano</t>
  </si>
  <si>
    <t>LAA0C</t>
  </si>
  <si>
    <t>FACCHINI Manuel</t>
  </si>
  <si>
    <t>T0H8C</t>
  </si>
  <si>
    <t>PLANKER Matteo</t>
  </si>
  <si>
    <t>T0026</t>
  </si>
  <si>
    <t>SENONER David</t>
  </si>
  <si>
    <t>HAELC</t>
  </si>
  <si>
    <t>MENEGHETTI Emanuele</t>
  </si>
  <si>
    <t>COPPA ITALIA  COMB. NORDICA 2015/2016 CAT.  GIOVANISSIMI / Under 10</t>
  </si>
  <si>
    <t>COPPA ITALIA  COMB. NORDICA 2015/2016 CAT.  RAGAZZI / Under 12</t>
  </si>
  <si>
    <t>COPPA ITALIA  COMB. NORDICA 2015/2016 CAT.  ALLIEVI / Under 14</t>
  </si>
  <si>
    <t>CLASSIFICA SOCIETA' 2015-16</t>
  </si>
  <si>
    <t>Predazzo 16-17.01.2016</t>
  </si>
  <si>
    <t>Gallio 14.02.2916</t>
  </si>
  <si>
    <t>US LAVAZE' VARENA</t>
  </si>
  <si>
    <t>US MONTI PALLIDI</t>
  </si>
  <si>
    <t>UD67</t>
  </si>
  <si>
    <t>SC BACHMANN ASD</t>
  </si>
  <si>
    <t>COPPA ITALIA  SALTO SPECIALE  2015/2016  CAT. ASPIRANTI / Under 16</t>
  </si>
  <si>
    <t>FAHK0</t>
  </si>
  <si>
    <t>BRESADOLA Giovanni</t>
  </si>
  <si>
    <t>U16</t>
  </si>
  <si>
    <t>T000V</t>
  </si>
  <si>
    <t>CECON Francesco</t>
  </si>
  <si>
    <t>FA2TE</t>
  </si>
  <si>
    <t>MARIOTTI Domenico</t>
  </si>
  <si>
    <t>LAOVJ</t>
  </si>
  <si>
    <t>RUNGGALDIER Nathan</t>
  </si>
  <si>
    <t>FA02W</t>
  </si>
  <si>
    <t>DALLAGIOVANNA Nicola</t>
  </si>
  <si>
    <t>FA02V</t>
  </si>
  <si>
    <t>FLESSATI Guido</t>
  </si>
  <si>
    <t>HAELD</t>
  </si>
  <si>
    <t>CAMPREGHER Andrea</t>
  </si>
  <si>
    <t>SC GALLIO</t>
  </si>
  <si>
    <t>COPPA ITALIA  SALTO SPECIALE  2015/2016  CAT. JUNIORES F / Under 20 F</t>
  </si>
  <si>
    <t>EA7RK</t>
  </si>
  <si>
    <t>PUNTEL Alice</t>
  </si>
  <si>
    <t>HA5NK</t>
  </si>
  <si>
    <t>AMBROSI Martina</t>
  </si>
  <si>
    <t>N0A5M</t>
  </si>
  <si>
    <t>SIEFF Arianna</t>
  </si>
  <si>
    <t>US LAVAZE'</t>
  </si>
  <si>
    <t>COPPA ITALIA  SALTO SPECIALE  2015/2016  CAT. JUNIORES / Under 20</t>
  </si>
  <si>
    <t>LA0J5</t>
  </si>
  <si>
    <t>SENONER Joy</t>
  </si>
  <si>
    <t>U20</t>
  </si>
  <si>
    <t>CAE0W</t>
  </si>
  <si>
    <t>LONGO Alessio</t>
  </si>
  <si>
    <t>D0CC9</t>
  </si>
  <si>
    <t>BEZZI Giulio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</si>
</sst>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GENERAL"/>
    <numFmt numFmtId="167" formatCode="@"/>
    <numFmt numFmtId="168" formatCode="_-* #,##0_-;\-* #,##0_-;_-* \-_-;_-@_-"/>
    <numFmt numFmtId="169" formatCode="#,##0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12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255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left"/>
    </xf>
    <xf numFmtId="164" fontId="3" fillId="0" borderId="1" xfId="0" applyFont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textRotation="90"/>
    </xf>
    <xf numFmtId="165" fontId="5" fillId="0" borderId="3" xfId="0" applyNumberFormat="1" applyFont="1" applyBorder="1" applyAlignment="1">
      <alignment horizontal="center" vertical="center" textRotation="90"/>
    </xf>
    <xf numFmtId="165" fontId="5" fillId="0" borderId="4" xfId="0" applyNumberFormat="1" applyFont="1" applyBorder="1" applyAlignment="1">
      <alignment horizontal="center" vertical="center" textRotation="90"/>
    </xf>
    <xf numFmtId="165" fontId="5" fillId="0" borderId="4" xfId="0" applyNumberFormat="1" applyFont="1" applyFill="1" applyBorder="1" applyAlignment="1">
      <alignment horizontal="center" vertical="center" textRotation="90"/>
    </xf>
    <xf numFmtId="165" fontId="5" fillId="2" borderId="5" xfId="0" applyNumberFormat="1" applyFont="1" applyFill="1" applyBorder="1" applyAlignment="1">
      <alignment horizontal="center" vertical="center" textRotation="90"/>
    </xf>
    <xf numFmtId="165" fontId="5" fillId="0" borderId="6" xfId="0" applyNumberFormat="1" applyFont="1" applyBorder="1" applyAlignment="1">
      <alignment horizontal="center" vertical="center" textRotation="90"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right"/>
    </xf>
    <xf numFmtId="164" fontId="6" fillId="0" borderId="1" xfId="0" applyFont="1" applyFill="1" applyBorder="1" applyAlignment="1">
      <alignment horizontal="right"/>
    </xf>
    <xf numFmtId="164" fontId="6" fillId="0" borderId="1" xfId="0" applyFont="1" applyBorder="1" applyAlignment="1">
      <alignment/>
    </xf>
    <xf numFmtId="164" fontId="6" fillId="4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 vertical="center" textRotation="90"/>
    </xf>
    <xf numFmtId="164" fontId="0" fillId="0" borderId="0" xfId="0" applyBorder="1" applyAlignment="1">
      <alignment/>
    </xf>
    <xf numFmtId="164" fontId="6" fillId="0" borderId="5" xfId="0" applyFont="1" applyBorder="1" applyAlignment="1">
      <alignment horizontal="right"/>
    </xf>
    <xf numFmtId="164" fontId="6" fillId="0" borderId="5" xfId="0" applyFont="1" applyFill="1" applyBorder="1" applyAlignment="1">
      <alignment horizontal="right"/>
    </xf>
    <xf numFmtId="164" fontId="6" fillId="0" borderId="5" xfId="0" applyFont="1" applyBorder="1" applyAlignment="1">
      <alignment/>
    </xf>
    <xf numFmtId="164" fontId="6" fillId="0" borderId="5" xfId="0" applyFont="1" applyFill="1" applyBorder="1" applyAlignment="1">
      <alignment/>
    </xf>
    <xf numFmtId="164" fontId="6" fillId="4" borderId="5" xfId="0" applyFont="1" applyFill="1" applyBorder="1" applyAlignment="1">
      <alignment/>
    </xf>
    <xf numFmtId="164" fontId="6" fillId="4" borderId="1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0" fillId="0" borderId="0" xfId="0" applyAlignment="1">
      <alignment horizontal="left"/>
    </xf>
    <xf numFmtId="164" fontId="2" fillId="0" borderId="2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3" fillId="0" borderId="2" xfId="0" applyFont="1" applyBorder="1" applyAlignment="1">
      <alignment horizontal="center" vertical="center" textRotation="255"/>
    </xf>
    <xf numFmtId="164" fontId="3" fillId="0" borderId="8" xfId="0" applyFont="1" applyFill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6" fillId="2" borderId="1" xfId="0" applyFont="1" applyFill="1" applyBorder="1" applyAlignment="1">
      <alignment/>
    </xf>
    <xf numFmtId="164" fontId="3" fillId="0" borderId="7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textRotation="90"/>
    </xf>
    <xf numFmtId="165" fontId="3" fillId="0" borderId="6" xfId="0" applyNumberFormat="1" applyFont="1" applyBorder="1" applyAlignment="1">
      <alignment horizontal="center" vertical="center" textRotation="90"/>
    </xf>
    <xf numFmtId="164" fontId="8" fillId="4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6" fillId="0" borderId="1" xfId="0" applyFont="1" applyBorder="1" applyAlignment="1">
      <alignment horizontal="left"/>
    </xf>
    <xf numFmtId="164" fontId="6" fillId="0" borderId="5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2" borderId="1" xfId="0" applyFont="1" applyFill="1" applyBorder="1" applyAlignment="1">
      <alignment/>
    </xf>
    <xf numFmtId="164" fontId="6" fillId="4" borderId="5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4" fontId="7" fillId="0" borderId="4" xfId="0" applyFont="1" applyBorder="1" applyAlignment="1">
      <alignment horizontal="center" vertical="center" textRotation="255"/>
    </xf>
    <xf numFmtId="167" fontId="3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textRotation="255"/>
    </xf>
    <xf numFmtId="164" fontId="3" fillId="0" borderId="3" xfId="0" applyFont="1" applyFill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4" fillId="0" borderId="1" xfId="0" applyFont="1" applyBorder="1" applyAlignment="1">
      <alignment horizontal="center" vertical="center" textRotation="90"/>
    </xf>
    <xf numFmtId="164" fontId="6" fillId="3" borderId="1" xfId="0" applyFont="1" applyFill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4" fontId="6" fillId="0" borderId="5" xfId="0" applyFont="1" applyFill="1" applyBorder="1" applyAlignment="1">
      <alignment/>
    </xf>
    <xf numFmtId="164" fontId="6" fillId="0" borderId="10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11" xfId="0" applyFont="1" applyFill="1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/>
    </xf>
    <xf numFmtId="164" fontId="6" fillId="0" borderId="2" xfId="0" applyFont="1" applyFill="1" applyBorder="1" applyAlignment="1">
      <alignment horizontal="right"/>
    </xf>
    <xf numFmtId="164" fontId="0" fillId="4" borderId="1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7" fillId="0" borderId="12" xfId="0" applyFont="1" applyBorder="1" applyAlignment="1">
      <alignment/>
    </xf>
    <xf numFmtId="164" fontId="0" fillId="4" borderId="1" xfId="0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8" xfId="0" applyFont="1" applyFill="1" applyBorder="1" applyAlignment="1">
      <alignment/>
    </xf>
    <xf numFmtId="167" fontId="6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8" xfId="0" applyFont="1" applyBorder="1" applyAlignment="1">
      <alignment/>
    </xf>
    <xf numFmtId="164" fontId="6" fillId="2" borderId="5" xfId="0" applyFont="1" applyFill="1" applyBorder="1" applyAlignment="1">
      <alignment/>
    </xf>
    <xf numFmtId="164" fontId="6" fillId="0" borderId="10" xfId="0" applyFont="1" applyFill="1" applyBorder="1" applyAlignment="1">
      <alignment horizontal="right"/>
    </xf>
    <xf numFmtId="164" fontId="6" fillId="0" borderId="13" xfId="0" applyFont="1" applyFill="1" applyBorder="1" applyAlignment="1">
      <alignment/>
    </xf>
    <xf numFmtId="164" fontId="6" fillId="0" borderId="11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2" fillId="0" borderId="14" xfId="0" applyFont="1" applyFill="1" applyBorder="1" applyAlignment="1">
      <alignment horizontal="center"/>
    </xf>
    <xf numFmtId="164" fontId="3" fillId="0" borderId="5" xfId="0" applyFont="1" applyBorder="1" applyAlignment="1">
      <alignment horizontal="center" vertical="center" textRotation="255"/>
    </xf>
    <xf numFmtId="164" fontId="3" fillId="0" borderId="5" xfId="0" applyFont="1" applyBorder="1" applyAlignment="1">
      <alignment horizontal="center" vertical="center"/>
    </xf>
    <xf numFmtId="164" fontId="3" fillId="0" borderId="10" xfId="0" applyFont="1" applyBorder="1" applyAlignment="1">
      <alignment vertical="center" textRotation="255"/>
    </xf>
    <xf numFmtId="164" fontId="3" fillId="0" borderId="13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 textRotation="90"/>
    </xf>
    <xf numFmtId="164" fontId="7" fillId="0" borderId="1" xfId="0" applyFont="1" applyBorder="1" applyAlignment="1">
      <alignment horizontal="right"/>
    </xf>
    <xf numFmtId="164" fontId="5" fillId="0" borderId="1" xfId="0" applyFont="1" applyFill="1" applyBorder="1" applyAlignment="1">
      <alignment horizontal="right"/>
    </xf>
    <xf numFmtId="164" fontId="6" fillId="0" borderId="0" xfId="0" applyFont="1" applyBorder="1" applyAlignment="1">
      <alignment/>
    </xf>
    <xf numFmtId="164" fontId="6" fillId="0" borderId="8" xfId="0" applyFont="1" applyBorder="1" applyAlignment="1">
      <alignment/>
    </xf>
    <xf numFmtId="165" fontId="6" fillId="2" borderId="5" xfId="0" applyNumberFormat="1" applyFont="1" applyFill="1" applyBorder="1" applyAlignment="1">
      <alignment horizontal="center" vertical="center" textRotation="90"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6" fillId="0" borderId="0" xfId="0" applyFont="1" applyBorder="1" applyAlignment="1">
      <alignment/>
    </xf>
    <xf numFmtId="164" fontId="6" fillId="0" borderId="13" xfId="0" applyFont="1" applyBorder="1" applyAlignment="1">
      <alignment/>
    </xf>
    <xf numFmtId="164" fontId="0" fillId="0" borderId="5" xfId="0" applyBorder="1" applyAlignment="1">
      <alignment/>
    </xf>
    <xf numFmtId="164" fontId="6" fillId="0" borderId="5" xfId="0" applyFont="1" applyBorder="1" applyAlignment="1">
      <alignment/>
    </xf>
    <xf numFmtId="164" fontId="0" fillId="4" borderId="5" xfId="0" applyFill="1" applyBorder="1" applyAlignment="1">
      <alignment/>
    </xf>
    <xf numFmtId="164" fontId="6" fillId="4" borderId="1" xfId="0" applyFont="1" applyFill="1" applyBorder="1" applyAlignment="1">
      <alignment/>
    </xf>
    <xf numFmtId="164" fontId="0" fillId="2" borderId="5" xfId="0" applyFill="1" applyBorder="1" applyAlignment="1">
      <alignment horizontal="center"/>
    </xf>
    <xf numFmtId="164" fontId="6" fillId="4" borderId="5" xfId="0" applyFont="1" applyFill="1" applyBorder="1" applyAlignment="1">
      <alignment/>
    </xf>
    <xf numFmtId="164" fontId="7" fillId="0" borderId="3" xfId="0" applyFont="1" applyFill="1" applyBorder="1" applyAlignment="1">
      <alignment horizontal="right"/>
    </xf>
    <xf numFmtId="164" fontId="2" fillId="0" borderId="14" xfId="0" applyFont="1" applyBorder="1" applyAlignment="1">
      <alignment horizontal="center"/>
    </xf>
    <xf numFmtId="164" fontId="1" fillId="0" borderId="12" xfId="0" applyFont="1" applyBorder="1" applyAlignment="1">
      <alignment horizontal="center" vertical="center"/>
    </xf>
    <xf numFmtId="164" fontId="6" fillId="0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7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textRotation="255"/>
    </xf>
    <xf numFmtId="167" fontId="3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0" fillId="2" borderId="2" xfId="0" applyFill="1" applyBorder="1" applyAlignment="1">
      <alignment/>
    </xf>
    <xf numFmtId="165" fontId="5" fillId="2" borderId="6" xfId="0" applyNumberFormat="1" applyFont="1" applyFill="1" applyBorder="1" applyAlignment="1">
      <alignment horizontal="center" vertical="center" textRotation="90"/>
    </xf>
    <xf numFmtId="164" fontId="6" fillId="4" borderId="1" xfId="0" applyFont="1" applyFill="1" applyBorder="1" applyAlignment="1">
      <alignment horizontal="right"/>
    </xf>
    <xf numFmtId="164" fontId="7" fillId="0" borderId="1" xfId="0" applyFont="1" applyFill="1" applyBorder="1" applyAlignment="1">
      <alignment/>
    </xf>
    <xf numFmtId="165" fontId="6" fillId="2" borderId="1" xfId="0" applyNumberFormat="1" applyFont="1" applyFill="1" applyBorder="1" applyAlignment="1">
      <alignment horizontal="center" vertical="center" textRotation="90"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8" fontId="2" fillId="0" borderId="1" xfId="16" applyFont="1" applyFill="1" applyBorder="1" applyAlignment="1" applyProtection="1">
      <alignment horizontal="center" vertical="center"/>
      <protection/>
    </xf>
    <xf numFmtId="164" fontId="2" fillId="0" borderId="7" xfId="0" applyFont="1" applyFill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 textRotation="90"/>
    </xf>
    <xf numFmtId="165" fontId="1" fillId="0" borderId="16" xfId="0" applyNumberFormat="1" applyFont="1" applyBorder="1" applyAlignment="1">
      <alignment horizontal="center" vertical="center" textRotation="90"/>
    </xf>
    <xf numFmtId="165" fontId="1" fillId="0" borderId="16" xfId="0" applyNumberFormat="1" applyFont="1" applyFill="1" applyBorder="1" applyAlignment="1">
      <alignment horizontal="center" vertical="center" textRotation="90"/>
    </xf>
    <xf numFmtId="165" fontId="1" fillId="0" borderId="17" xfId="0" applyNumberFormat="1" applyFont="1" applyBorder="1" applyAlignment="1">
      <alignment horizontal="center" vertical="center" textRotation="90"/>
    </xf>
    <xf numFmtId="165" fontId="1" fillId="0" borderId="18" xfId="0" applyNumberFormat="1" applyFont="1" applyBorder="1" applyAlignment="1">
      <alignment horizontal="center" vertical="center" textRotation="90"/>
    </xf>
    <xf numFmtId="164" fontId="2" fillId="2" borderId="19" xfId="0" applyFont="1" applyFill="1" applyBorder="1" applyAlignment="1">
      <alignment vertical="center"/>
    </xf>
    <xf numFmtId="164" fontId="9" fillId="0" borderId="1" xfId="0" applyFont="1" applyBorder="1" applyAlignment="1">
      <alignment/>
    </xf>
    <xf numFmtId="168" fontId="9" fillId="0" borderId="1" xfId="16" applyFont="1" applyFill="1" applyBorder="1" applyAlignment="1" applyProtection="1">
      <alignment/>
      <protection/>
    </xf>
    <xf numFmtId="164" fontId="9" fillId="0" borderId="7" xfId="0" applyFont="1" applyFill="1" applyBorder="1" applyAlignment="1">
      <alignment/>
    </xf>
    <xf numFmtId="169" fontId="9" fillId="0" borderId="20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9" fontId="9" fillId="3" borderId="20" xfId="0" applyNumberFormat="1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9" fontId="9" fillId="4" borderId="2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 horizontal="right"/>
    </xf>
    <xf numFmtId="169" fontId="9" fillId="0" borderId="21" xfId="0" applyNumberFormat="1" applyFont="1" applyBorder="1" applyAlignment="1">
      <alignment horizontal="right"/>
    </xf>
    <xf numFmtId="169" fontId="2" fillId="2" borderId="22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164" fontId="9" fillId="0" borderId="7" xfId="0" applyFont="1" applyFill="1" applyBorder="1" applyAlignment="1">
      <alignment horizontal="left"/>
    </xf>
    <xf numFmtId="164" fontId="9" fillId="0" borderId="1" xfId="16" applyNumberFormat="1" applyFont="1" applyFill="1" applyBorder="1" applyAlignment="1" applyProtection="1">
      <alignment horizontal="center"/>
      <protection/>
    </xf>
    <xf numFmtId="169" fontId="9" fillId="0" borderId="2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164" fontId="9" fillId="0" borderId="20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20" xfId="0" applyFont="1" applyBorder="1" applyAlignment="1">
      <alignment/>
    </xf>
    <xf numFmtId="164" fontId="9" fillId="0" borderId="2" xfId="0" applyFont="1" applyFill="1" applyBorder="1" applyAlignment="1">
      <alignment/>
    </xf>
    <xf numFmtId="164" fontId="9" fillId="4" borderId="2" xfId="0" applyFont="1" applyFill="1" applyBorder="1" applyAlignment="1">
      <alignment/>
    </xf>
    <xf numFmtId="164" fontId="9" fillId="0" borderId="21" xfId="0" applyFont="1" applyBorder="1" applyAlignment="1">
      <alignment horizontal="right"/>
    </xf>
    <xf numFmtId="164" fontId="2" fillId="2" borderId="22" xfId="0" applyFont="1" applyFill="1" applyBorder="1" applyAlignment="1">
      <alignment/>
    </xf>
    <xf numFmtId="164" fontId="9" fillId="0" borderId="1" xfId="0" applyNumberFormat="1" applyFont="1" applyBorder="1" applyAlignment="1">
      <alignment horizontal="center"/>
    </xf>
    <xf numFmtId="164" fontId="0" fillId="0" borderId="21" xfId="0" applyFont="1" applyBorder="1" applyAlignment="1">
      <alignment horizontal="right"/>
    </xf>
    <xf numFmtId="167" fontId="9" fillId="0" borderId="1" xfId="0" applyNumberFormat="1" applyFont="1" applyFill="1" applyBorder="1" applyAlignment="1">
      <alignment horizontal="right"/>
    </xf>
    <xf numFmtId="167" fontId="9" fillId="0" borderId="21" xfId="0" applyNumberFormat="1" applyFont="1" applyBorder="1" applyAlignment="1">
      <alignment horizontal="right"/>
    </xf>
    <xf numFmtId="164" fontId="9" fillId="0" borderId="23" xfId="0" applyFont="1" applyFill="1" applyBorder="1" applyAlignment="1">
      <alignment/>
    </xf>
    <xf numFmtId="169" fontId="9" fillId="0" borderId="24" xfId="0" applyNumberFormat="1" applyFont="1" applyFill="1" applyBorder="1" applyAlignment="1">
      <alignment/>
    </xf>
    <xf numFmtId="164" fontId="9" fillId="0" borderId="24" xfId="0" applyFont="1" applyFill="1" applyBorder="1" applyAlignment="1">
      <alignment/>
    </xf>
    <xf numFmtId="164" fontId="9" fillId="0" borderId="23" xfId="0" applyFont="1" applyBorder="1" applyAlignment="1">
      <alignment/>
    </xf>
    <xf numFmtId="164" fontId="9" fillId="0" borderId="25" xfId="0" applyFont="1" applyFill="1" applyBorder="1" applyAlignment="1">
      <alignment/>
    </xf>
    <xf numFmtId="164" fontId="9" fillId="0" borderId="24" xfId="0" applyNumberFormat="1" applyFont="1" applyFill="1" applyBorder="1" applyAlignment="1">
      <alignment horizontal="right"/>
    </xf>
    <xf numFmtId="167" fontId="9" fillId="0" borderId="26" xfId="0" applyNumberFormat="1" applyFont="1" applyBorder="1" applyAlignment="1">
      <alignment horizontal="right"/>
    </xf>
    <xf numFmtId="164" fontId="2" fillId="2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X26"/>
  <sheetViews>
    <sheetView showGridLines="0" zoomScale="125" zoomScaleNormal="125" workbookViewId="0" topLeftCell="A2">
      <selection activeCell="W27" sqref="W27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18.8515625" style="0" customWidth="1"/>
    <col min="4" max="4" width="5.140625" style="1" customWidth="1"/>
    <col min="5" max="6" width="4.7109375" style="1" customWidth="1"/>
    <col min="7" max="7" width="17.140625" style="0" customWidth="1"/>
    <col min="8" max="8" width="5.140625" style="1" customWidth="1"/>
    <col min="9" max="9" width="3.57421875" style="0" customWidth="1"/>
    <col min="10" max="18" width="3.57421875" style="1" customWidth="1"/>
    <col min="19" max="22" width="3.57421875" style="0" customWidth="1"/>
    <col min="23" max="23" width="4.7109375" style="2" customWidth="1"/>
    <col min="24" max="16384" width="8.8515625" style="0" customWidth="1"/>
  </cols>
  <sheetData>
    <row r="1" spans="1:23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6" t="s">
        <v>2</v>
      </c>
      <c r="G2" s="5" t="s">
        <v>6</v>
      </c>
      <c r="H2" s="6" t="s">
        <v>7</v>
      </c>
      <c r="I2" s="7" t="s">
        <v>8</v>
      </c>
      <c r="J2" s="7"/>
      <c r="K2" s="7"/>
      <c r="L2" s="7"/>
      <c r="M2" s="7"/>
      <c r="N2" s="8"/>
      <c r="O2" s="9" t="s">
        <v>9</v>
      </c>
      <c r="P2" s="9"/>
      <c r="Q2" s="9"/>
      <c r="R2" s="9"/>
      <c r="S2" s="9"/>
      <c r="T2" s="9"/>
      <c r="U2" s="9"/>
      <c r="V2" s="9"/>
      <c r="W2" s="10" t="s">
        <v>10</v>
      </c>
    </row>
    <row r="3" spans="1:23" ht="102.75" customHeight="1">
      <c r="A3" s="4"/>
      <c r="B3" s="5"/>
      <c r="C3" s="5"/>
      <c r="D3" s="4"/>
      <c r="E3" s="5"/>
      <c r="F3" s="6"/>
      <c r="G3" s="5"/>
      <c r="H3" s="6"/>
      <c r="I3" s="11" t="s">
        <v>11</v>
      </c>
      <c r="J3" s="12" t="s">
        <v>12</v>
      </c>
      <c r="K3" s="13" t="s">
        <v>13</v>
      </c>
      <c r="L3" s="12" t="s">
        <v>14</v>
      </c>
      <c r="M3" s="12" t="s">
        <v>15</v>
      </c>
      <c r="N3" s="14"/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0"/>
    </row>
    <row r="4" spans="1:23" ht="12.75">
      <c r="A4" s="16">
        <v>1</v>
      </c>
      <c r="B4" s="16" t="s">
        <v>24</v>
      </c>
      <c r="C4" s="17" t="s">
        <v>25</v>
      </c>
      <c r="D4" s="16">
        <v>2006</v>
      </c>
      <c r="E4" s="16" t="s">
        <v>26</v>
      </c>
      <c r="F4" s="18" t="s">
        <v>27</v>
      </c>
      <c r="G4" s="17" t="s">
        <v>28</v>
      </c>
      <c r="H4" s="18" t="s">
        <v>29</v>
      </c>
      <c r="I4" s="19">
        <v>100</v>
      </c>
      <c r="J4" s="19">
        <v>100</v>
      </c>
      <c r="K4" s="19">
        <v>80</v>
      </c>
      <c r="L4" s="20">
        <v>100</v>
      </c>
      <c r="M4" s="19">
        <v>100</v>
      </c>
      <c r="N4" s="14"/>
      <c r="O4" s="21">
        <v>80</v>
      </c>
      <c r="P4" s="17">
        <v>80</v>
      </c>
      <c r="Q4" s="17">
        <v>100</v>
      </c>
      <c r="R4" s="20">
        <v>60</v>
      </c>
      <c r="S4" s="22"/>
      <c r="T4" s="20">
        <v>80</v>
      </c>
      <c r="U4" s="20">
        <v>80</v>
      </c>
      <c r="V4" s="20">
        <v>60</v>
      </c>
      <c r="W4" s="23">
        <f>SUM(I4:V4)</f>
        <v>1020</v>
      </c>
    </row>
    <row r="5" spans="1:23" ht="12.75">
      <c r="A5" s="16">
        <v>2</v>
      </c>
      <c r="B5" s="16" t="s">
        <v>30</v>
      </c>
      <c r="C5" s="17" t="s">
        <v>31</v>
      </c>
      <c r="D5" s="16">
        <v>2006</v>
      </c>
      <c r="E5" s="16" t="s">
        <v>26</v>
      </c>
      <c r="F5" s="18" t="s">
        <v>27</v>
      </c>
      <c r="G5" s="17" t="s">
        <v>28</v>
      </c>
      <c r="H5" s="18" t="s">
        <v>29</v>
      </c>
      <c r="I5" s="19">
        <v>80</v>
      </c>
      <c r="J5" s="19">
        <v>80</v>
      </c>
      <c r="K5" s="19">
        <v>100</v>
      </c>
      <c r="L5" s="20">
        <v>80</v>
      </c>
      <c r="M5" s="19">
        <v>80</v>
      </c>
      <c r="N5" s="14"/>
      <c r="O5" s="21">
        <v>100</v>
      </c>
      <c r="P5" s="17">
        <v>100</v>
      </c>
      <c r="Q5" s="17">
        <v>80</v>
      </c>
      <c r="R5" s="17">
        <v>80</v>
      </c>
      <c r="S5" s="22"/>
      <c r="T5" s="17"/>
      <c r="U5" s="17"/>
      <c r="V5" s="17">
        <v>100</v>
      </c>
      <c r="W5" s="23">
        <f>SUM(I5:V5)</f>
        <v>880</v>
      </c>
    </row>
    <row r="6" spans="1:23" ht="12.75">
      <c r="A6" s="16">
        <v>3</v>
      </c>
      <c r="B6" s="16" t="s">
        <v>32</v>
      </c>
      <c r="C6" s="24" t="s">
        <v>33</v>
      </c>
      <c r="D6" s="16">
        <v>2006</v>
      </c>
      <c r="E6" s="16" t="s">
        <v>26</v>
      </c>
      <c r="F6" s="18" t="s">
        <v>34</v>
      </c>
      <c r="G6" s="17" t="s">
        <v>35</v>
      </c>
      <c r="H6" s="18" t="s">
        <v>36</v>
      </c>
      <c r="I6" s="19">
        <v>60</v>
      </c>
      <c r="J6" s="19">
        <v>60</v>
      </c>
      <c r="K6" s="19">
        <v>60</v>
      </c>
      <c r="L6" s="20">
        <v>60</v>
      </c>
      <c r="M6" s="19">
        <v>60</v>
      </c>
      <c r="N6" s="14"/>
      <c r="O6" s="21">
        <v>60</v>
      </c>
      <c r="P6" s="17">
        <v>60</v>
      </c>
      <c r="Q6" s="17">
        <v>60</v>
      </c>
      <c r="R6" s="17">
        <v>100</v>
      </c>
      <c r="S6" s="22"/>
      <c r="T6" s="17">
        <v>100</v>
      </c>
      <c r="U6" s="17">
        <v>100</v>
      </c>
      <c r="V6" s="17">
        <v>80</v>
      </c>
      <c r="W6" s="23">
        <f>SUM(I6:V6)</f>
        <v>860</v>
      </c>
    </row>
    <row r="7" spans="1:23" ht="12.75">
      <c r="A7" s="16">
        <v>4</v>
      </c>
      <c r="B7" s="16" t="s">
        <v>37</v>
      </c>
      <c r="C7" s="17" t="s">
        <v>38</v>
      </c>
      <c r="D7" s="16">
        <v>2006</v>
      </c>
      <c r="E7" s="16" t="s">
        <v>26</v>
      </c>
      <c r="F7" s="18" t="s">
        <v>39</v>
      </c>
      <c r="G7" s="17" t="s">
        <v>40</v>
      </c>
      <c r="H7" s="18" t="s">
        <v>41</v>
      </c>
      <c r="I7" s="19">
        <v>40</v>
      </c>
      <c r="J7" s="19">
        <v>32</v>
      </c>
      <c r="K7" s="19">
        <v>26</v>
      </c>
      <c r="L7" s="20">
        <v>40</v>
      </c>
      <c r="M7" s="19">
        <v>32</v>
      </c>
      <c r="N7" s="14"/>
      <c r="O7" s="21">
        <v>36</v>
      </c>
      <c r="P7" s="17">
        <v>50</v>
      </c>
      <c r="Q7" s="17">
        <v>50</v>
      </c>
      <c r="R7" s="17">
        <v>40</v>
      </c>
      <c r="S7" s="22"/>
      <c r="T7" s="17">
        <v>45</v>
      </c>
      <c r="U7" s="17">
        <v>60</v>
      </c>
      <c r="V7" s="17">
        <v>45</v>
      </c>
      <c r="W7" s="23">
        <f>SUM(I7:V7)</f>
        <v>496</v>
      </c>
    </row>
    <row r="8" spans="1:23" ht="12.75">
      <c r="A8" s="16">
        <v>5</v>
      </c>
      <c r="B8" s="16" t="s">
        <v>42</v>
      </c>
      <c r="C8" s="17" t="s">
        <v>43</v>
      </c>
      <c r="D8" s="16">
        <v>2006</v>
      </c>
      <c r="E8" s="16" t="s">
        <v>26</v>
      </c>
      <c r="F8" s="18" t="s">
        <v>44</v>
      </c>
      <c r="G8" s="17" t="s">
        <v>45</v>
      </c>
      <c r="H8" s="18" t="s">
        <v>41</v>
      </c>
      <c r="I8" s="19">
        <v>45</v>
      </c>
      <c r="J8" s="19">
        <v>45</v>
      </c>
      <c r="K8" s="19">
        <v>29</v>
      </c>
      <c r="L8" s="20">
        <v>50</v>
      </c>
      <c r="M8" s="19">
        <v>40</v>
      </c>
      <c r="N8" s="25"/>
      <c r="O8" s="21">
        <v>40</v>
      </c>
      <c r="P8" s="17">
        <v>36</v>
      </c>
      <c r="Q8" s="17">
        <v>45</v>
      </c>
      <c r="R8" s="17">
        <v>45</v>
      </c>
      <c r="S8" s="22"/>
      <c r="T8" s="17">
        <v>32</v>
      </c>
      <c r="U8" s="17">
        <v>45</v>
      </c>
      <c r="V8" s="17">
        <v>32</v>
      </c>
      <c r="W8" s="23">
        <f>SUM(I8:V8)</f>
        <v>484</v>
      </c>
    </row>
    <row r="9" spans="1:23" ht="12.75">
      <c r="A9" s="16">
        <v>6</v>
      </c>
      <c r="B9" s="16" t="s">
        <v>46</v>
      </c>
      <c r="C9" s="17" t="s">
        <v>47</v>
      </c>
      <c r="D9" s="16">
        <v>2006</v>
      </c>
      <c r="E9" s="16" t="s">
        <v>26</v>
      </c>
      <c r="F9" s="18" t="s">
        <v>44</v>
      </c>
      <c r="G9" s="17" t="s">
        <v>45</v>
      </c>
      <c r="H9" s="18" t="s">
        <v>41</v>
      </c>
      <c r="I9" s="19">
        <v>26</v>
      </c>
      <c r="J9" s="19">
        <v>29</v>
      </c>
      <c r="K9" s="19">
        <v>32</v>
      </c>
      <c r="L9" s="20">
        <v>45</v>
      </c>
      <c r="M9" s="19">
        <v>36</v>
      </c>
      <c r="N9" s="25"/>
      <c r="O9" s="21">
        <v>32</v>
      </c>
      <c r="P9" s="17">
        <v>45</v>
      </c>
      <c r="Q9" s="17">
        <v>36</v>
      </c>
      <c r="R9" s="17">
        <v>50</v>
      </c>
      <c r="S9" s="22"/>
      <c r="T9" s="17"/>
      <c r="U9" s="17">
        <v>40</v>
      </c>
      <c r="V9" s="17">
        <v>50</v>
      </c>
      <c r="W9" s="23">
        <f>SUM(I9:V9)</f>
        <v>421</v>
      </c>
    </row>
    <row r="10" spans="1:24" ht="12.75">
      <c r="A10" s="16">
        <v>7</v>
      </c>
      <c r="B10" s="16" t="s">
        <v>48</v>
      </c>
      <c r="C10" s="17" t="s">
        <v>49</v>
      </c>
      <c r="D10" s="16">
        <v>2007</v>
      </c>
      <c r="E10" s="16" t="s">
        <v>26</v>
      </c>
      <c r="F10" s="18" t="s">
        <v>34</v>
      </c>
      <c r="G10" s="17" t="s">
        <v>35</v>
      </c>
      <c r="H10" s="18" t="s">
        <v>36</v>
      </c>
      <c r="I10" s="19">
        <v>22</v>
      </c>
      <c r="J10" s="19">
        <v>26</v>
      </c>
      <c r="K10" s="19">
        <v>20</v>
      </c>
      <c r="L10" s="20">
        <v>26</v>
      </c>
      <c r="M10" s="19">
        <v>24</v>
      </c>
      <c r="N10" s="25"/>
      <c r="O10" s="21">
        <v>24</v>
      </c>
      <c r="P10" s="17">
        <v>32</v>
      </c>
      <c r="Q10" s="17">
        <v>40</v>
      </c>
      <c r="R10" s="17">
        <v>29</v>
      </c>
      <c r="S10" s="22"/>
      <c r="T10" s="17">
        <v>40</v>
      </c>
      <c r="U10" s="17">
        <v>50</v>
      </c>
      <c r="V10" s="17">
        <v>24</v>
      </c>
      <c r="W10" s="23">
        <f>SUM(I10:V10)</f>
        <v>357</v>
      </c>
      <c r="X10" s="26"/>
    </row>
    <row r="11" spans="1:23" ht="12.75">
      <c r="A11" s="16">
        <v>8</v>
      </c>
      <c r="B11" s="16" t="s">
        <v>50</v>
      </c>
      <c r="C11" s="17" t="s">
        <v>51</v>
      </c>
      <c r="D11" s="16">
        <v>2006</v>
      </c>
      <c r="E11" s="16" t="s">
        <v>26</v>
      </c>
      <c r="F11" s="18" t="s">
        <v>34</v>
      </c>
      <c r="G11" s="17" t="s">
        <v>35</v>
      </c>
      <c r="H11" s="18" t="s">
        <v>36</v>
      </c>
      <c r="I11" s="27">
        <v>50</v>
      </c>
      <c r="J11" s="27">
        <v>50</v>
      </c>
      <c r="K11" s="27">
        <v>50</v>
      </c>
      <c r="L11" s="28"/>
      <c r="M11" s="27">
        <v>45</v>
      </c>
      <c r="N11" s="14"/>
      <c r="O11" s="29">
        <v>50</v>
      </c>
      <c r="P11" s="30"/>
      <c r="Q11" s="30"/>
      <c r="R11" s="17"/>
      <c r="S11" s="31"/>
      <c r="T11" s="30">
        <v>50</v>
      </c>
      <c r="U11" s="30"/>
      <c r="V11" s="30">
        <v>29</v>
      </c>
      <c r="W11" s="23">
        <f>SUM(I11:V11)</f>
        <v>324</v>
      </c>
    </row>
    <row r="12" spans="1:24" ht="12.75">
      <c r="A12" s="16">
        <v>9</v>
      </c>
      <c r="B12" s="16" t="s">
        <v>52</v>
      </c>
      <c r="C12" s="17" t="s">
        <v>53</v>
      </c>
      <c r="D12" s="16">
        <v>2008</v>
      </c>
      <c r="E12" s="16" t="s">
        <v>26</v>
      </c>
      <c r="F12" s="18" t="s">
        <v>34</v>
      </c>
      <c r="G12" s="17" t="s">
        <v>35</v>
      </c>
      <c r="H12" s="18" t="s">
        <v>36</v>
      </c>
      <c r="I12" s="19">
        <v>29</v>
      </c>
      <c r="J12" s="19">
        <v>36</v>
      </c>
      <c r="K12" s="19">
        <v>40</v>
      </c>
      <c r="L12" s="20">
        <v>29</v>
      </c>
      <c r="M12" s="19">
        <v>26</v>
      </c>
      <c r="N12" s="25"/>
      <c r="O12" s="21">
        <v>29</v>
      </c>
      <c r="P12" s="30">
        <v>22</v>
      </c>
      <c r="Q12" s="30">
        <v>32</v>
      </c>
      <c r="R12" s="30">
        <v>26</v>
      </c>
      <c r="S12" s="22"/>
      <c r="T12" s="17">
        <v>29</v>
      </c>
      <c r="U12" s="17"/>
      <c r="V12" s="17">
        <v>20</v>
      </c>
      <c r="W12" s="23">
        <f>SUM(I12:V12)</f>
        <v>318</v>
      </c>
      <c r="X12" s="26"/>
    </row>
    <row r="13" spans="1:23" ht="12.75">
      <c r="A13" s="16">
        <v>10</v>
      </c>
      <c r="B13" s="16" t="s">
        <v>54</v>
      </c>
      <c r="C13" s="17" t="s">
        <v>55</v>
      </c>
      <c r="D13" s="16">
        <v>2007</v>
      </c>
      <c r="E13" s="16" t="s">
        <v>26</v>
      </c>
      <c r="F13" s="18" t="s">
        <v>44</v>
      </c>
      <c r="G13" s="17" t="s">
        <v>45</v>
      </c>
      <c r="H13" s="18" t="s">
        <v>41</v>
      </c>
      <c r="I13" s="19">
        <v>32</v>
      </c>
      <c r="J13" s="19">
        <v>40</v>
      </c>
      <c r="K13" s="19">
        <v>36</v>
      </c>
      <c r="L13" s="20">
        <v>20</v>
      </c>
      <c r="M13" s="19">
        <v>22</v>
      </c>
      <c r="N13" s="25"/>
      <c r="O13" s="19">
        <v>22</v>
      </c>
      <c r="P13" s="20">
        <v>26</v>
      </c>
      <c r="Q13" s="20">
        <v>22</v>
      </c>
      <c r="R13" s="20">
        <v>36</v>
      </c>
      <c r="S13" s="32"/>
      <c r="T13" s="18"/>
      <c r="U13" s="18"/>
      <c r="V13" s="20">
        <v>22</v>
      </c>
      <c r="W13" s="23">
        <f>SUM(I13:V13)</f>
        <v>278</v>
      </c>
    </row>
    <row r="14" spans="1:23" ht="12.75">
      <c r="A14" s="16">
        <v>11</v>
      </c>
      <c r="B14" s="16" t="s">
        <v>56</v>
      </c>
      <c r="C14" s="17" t="s">
        <v>57</v>
      </c>
      <c r="D14" s="16">
        <v>2006</v>
      </c>
      <c r="E14" s="16" t="s">
        <v>26</v>
      </c>
      <c r="F14" s="18" t="s">
        <v>34</v>
      </c>
      <c r="G14" s="17" t="s">
        <v>35</v>
      </c>
      <c r="H14" s="18" t="s">
        <v>36</v>
      </c>
      <c r="I14" s="19"/>
      <c r="J14" s="19"/>
      <c r="K14" s="19">
        <v>45</v>
      </c>
      <c r="L14" s="20">
        <v>36</v>
      </c>
      <c r="M14" s="19">
        <v>50</v>
      </c>
      <c r="N14" s="25"/>
      <c r="O14" s="21"/>
      <c r="P14" s="17"/>
      <c r="Q14" s="17"/>
      <c r="R14" s="17"/>
      <c r="S14" s="22"/>
      <c r="T14" s="17">
        <v>60</v>
      </c>
      <c r="U14" s="17"/>
      <c r="V14" s="17">
        <v>40</v>
      </c>
      <c r="W14" s="23">
        <f>SUM(I14:V14)</f>
        <v>231</v>
      </c>
    </row>
    <row r="15" spans="1:23" ht="12.75">
      <c r="A15" s="16">
        <v>12</v>
      </c>
      <c r="B15" s="16" t="s">
        <v>58</v>
      </c>
      <c r="C15" s="17" t="s">
        <v>59</v>
      </c>
      <c r="D15" s="16">
        <v>2008</v>
      </c>
      <c r="E15" s="16" t="s">
        <v>26</v>
      </c>
      <c r="F15" s="18" t="s">
        <v>34</v>
      </c>
      <c r="G15" s="17" t="s">
        <v>35</v>
      </c>
      <c r="H15" s="18" t="s">
        <v>36</v>
      </c>
      <c r="I15" s="21"/>
      <c r="J15" s="21"/>
      <c r="K15" s="21"/>
      <c r="L15" s="17">
        <v>22</v>
      </c>
      <c r="M15" s="21">
        <v>20</v>
      </c>
      <c r="N15" s="25"/>
      <c r="O15" s="21">
        <v>26</v>
      </c>
      <c r="P15" s="17">
        <v>29</v>
      </c>
      <c r="Q15" s="17">
        <v>26</v>
      </c>
      <c r="R15" s="17">
        <v>32</v>
      </c>
      <c r="S15" s="22"/>
      <c r="T15" s="17">
        <v>36</v>
      </c>
      <c r="U15" s="17"/>
      <c r="V15" s="17"/>
      <c r="W15" s="23">
        <f>SUM(I15:V15)</f>
        <v>191</v>
      </c>
    </row>
    <row r="16" spans="1:24" ht="12.75">
      <c r="A16" s="16">
        <v>13</v>
      </c>
      <c r="B16" s="16" t="s">
        <v>60</v>
      </c>
      <c r="C16" s="17" t="s">
        <v>61</v>
      </c>
      <c r="D16" s="16">
        <v>2007</v>
      </c>
      <c r="E16" s="16" t="s">
        <v>26</v>
      </c>
      <c r="F16" s="18" t="s">
        <v>27</v>
      </c>
      <c r="G16" s="17" t="s">
        <v>28</v>
      </c>
      <c r="H16" s="18" t="s">
        <v>29</v>
      </c>
      <c r="I16" s="19">
        <v>24</v>
      </c>
      <c r="J16" s="19"/>
      <c r="K16" s="19">
        <v>22</v>
      </c>
      <c r="L16" s="20">
        <v>32</v>
      </c>
      <c r="M16" s="19">
        <v>29</v>
      </c>
      <c r="N16" s="25"/>
      <c r="O16" s="21">
        <v>18</v>
      </c>
      <c r="P16" s="17"/>
      <c r="Q16" s="17"/>
      <c r="R16" s="17">
        <v>24</v>
      </c>
      <c r="S16" s="22"/>
      <c r="T16" s="17"/>
      <c r="U16" s="17"/>
      <c r="V16" s="17">
        <v>36</v>
      </c>
      <c r="W16" s="23">
        <f>SUM(I16:V16)</f>
        <v>185</v>
      </c>
      <c r="X16" s="26"/>
    </row>
    <row r="17" spans="1:23" ht="12.75">
      <c r="A17" s="16">
        <v>14</v>
      </c>
      <c r="B17" s="16" t="s">
        <v>62</v>
      </c>
      <c r="C17" s="17" t="s">
        <v>63</v>
      </c>
      <c r="D17" s="16">
        <v>2007</v>
      </c>
      <c r="E17" s="16" t="s">
        <v>26</v>
      </c>
      <c r="F17" s="18" t="s">
        <v>39</v>
      </c>
      <c r="G17" s="17" t="s">
        <v>40</v>
      </c>
      <c r="H17" s="18" t="s">
        <v>41</v>
      </c>
      <c r="I17" s="21"/>
      <c r="J17" s="21"/>
      <c r="K17" s="21"/>
      <c r="L17" s="17"/>
      <c r="M17" s="21">
        <v>16</v>
      </c>
      <c r="N17" s="25"/>
      <c r="O17" s="21">
        <v>16</v>
      </c>
      <c r="P17" s="17">
        <v>18</v>
      </c>
      <c r="Q17" s="17">
        <v>24</v>
      </c>
      <c r="R17" s="17">
        <v>20</v>
      </c>
      <c r="S17" s="22"/>
      <c r="T17" s="17"/>
      <c r="U17" s="17">
        <v>36</v>
      </c>
      <c r="V17" s="17">
        <v>18</v>
      </c>
      <c r="W17" s="23">
        <f>SUM(I17:V17)</f>
        <v>148</v>
      </c>
    </row>
    <row r="18" spans="1:23" ht="12.75">
      <c r="A18" s="16">
        <v>15</v>
      </c>
      <c r="B18" s="16" t="s">
        <v>64</v>
      </c>
      <c r="C18" s="17" t="s">
        <v>65</v>
      </c>
      <c r="D18" s="16">
        <v>2006</v>
      </c>
      <c r="E18" s="16" t="s">
        <v>26</v>
      </c>
      <c r="F18" s="18" t="s">
        <v>39</v>
      </c>
      <c r="G18" s="17" t="s">
        <v>40</v>
      </c>
      <c r="H18" s="18" t="s">
        <v>41</v>
      </c>
      <c r="I18" s="21"/>
      <c r="J18" s="21"/>
      <c r="K18" s="21"/>
      <c r="L18" s="17"/>
      <c r="M18" s="21"/>
      <c r="N18" s="25"/>
      <c r="O18" s="21">
        <v>45</v>
      </c>
      <c r="P18" s="17">
        <v>40</v>
      </c>
      <c r="Q18" s="17">
        <v>29</v>
      </c>
      <c r="R18" s="17"/>
      <c r="S18" s="22"/>
      <c r="T18" s="17"/>
      <c r="U18" s="17"/>
      <c r="V18" s="17">
        <v>26</v>
      </c>
      <c r="W18" s="23">
        <f>SUM(I18:V18)</f>
        <v>140</v>
      </c>
    </row>
    <row r="19" spans="1:23" ht="12.75">
      <c r="A19" s="16">
        <v>16</v>
      </c>
      <c r="B19" s="16" t="s">
        <v>66</v>
      </c>
      <c r="C19" s="24" t="s">
        <v>67</v>
      </c>
      <c r="D19" s="16">
        <v>2007</v>
      </c>
      <c r="E19" s="16" t="s">
        <v>26</v>
      </c>
      <c r="F19" s="18" t="s">
        <v>27</v>
      </c>
      <c r="G19" s="17" t="s">
        <v>28</v>
      </c>
      <c r="H19" s="18" t="s">
        <v>29</v>
      </c>
      <c r="I19" s="19">
        <v>36</v>
      </c>
      <c r="J19" s="19"/>
      <c r="K19" s="19">
        <v>24</v>
      </c>
      <c r="L19" s="20">
        <v>24</v>
      </c>
      <c r="M19" s="19"/>
      <c r="N19" s="25"/>
      <c r="O19" s="21"/>
      <c r="P19" s="17"/>
      <c r="Q19" s="17"/>
      <c r="R19" s="17"/>
      <c r="S19" s="22"/>
      <c r="T19" s="17"/>
      <c r="U19" s="17"/>
      <c r="V19" s="17">
        <v>16</v>
      </c>
      <c r="W19" s="23">
        <f>SUM(I19:V19)</f>
        <v>100</v>
      </c>
    </row>
    <row r="20" spans="1:23" ht="12.75">
      <c r="A20" s="16">
        <v>17</v>
      </c>
      <c r="B20" s="16" t="s">
        <v>68</v>
      </c>
      <c r="C20" s="21" t="s">
        <v>69</v>
      </c>
      <c r="D20" s="16">
        <v>2006</v>
      </c>
      <c r="E20" s="16" t="s">
        <v>26</v>
      </c>
      <c r="F20" s="18" t="s">
        <v>44</v>
      </c>
      <c r="G20" s="17" t="s">
        <v>45</v>
      </c>
      <c r="H20" s="18" t="s">
        <v>41</v>
      </c>
      <c r="I20" s="21"/>
      <c r="J20" s="21"/>
      <c r="K20" s="21"/>
      <c r="L20" s="17"/>
      <c r="M20" s="21"/>
      <c r="N20" s="25"/>
      <c r="O20" s="21">
        <v>20</v>
      </c>
      <c r="P20" s="17">
        <v>24</v>
      </c>
      <c r="Q20" s="17">
        <v>18</v>
      </c>
      <c r="R20" s="17">
        <v>22</v>
      </c>
      <c r="S20" s="22"/>
      <c r="T20" s="17"/>
      <c r="U20" s="17"/>
      <c r="V20" s="17">
        <v>14</v>
      </c>
      <c r="W20" s="23">
        <f>SUM(I20:V20)</f>
        <v>98</v>
      </c>
    </row>
    <row r="21" spans="1:23" ht="12.75">
      <c r="A21" s="16">
        <v>18</v>
      </c>
      <c r="B21" s="16" t="s">
        <v>70</v>
      </c>
      <c r="C21" s="17" t="s">
        <v>71</v>
      </c>
      <c r="D21" s="16">
        <v>2006</v>
      </c>
      <c r="E21" s="16" t="s">
        <v>26</v>
      </c>
      <c r="F21" s="18" t="s">
        <v>44</v>
      </c>
      <c r="G21" s="17" t="s">
        <v>45</v>
      </c>
      <c r="H21" s="18" t="s">
        <v>41</v>
      </c>
      <c r="I21" s="21"/>
      <c r="J21" s="21"/>
      <c r="K21" s="21"/>
      <c r="L21" s="17"/>
      <c r="M21" s="21">
        <v>18</v>
      </c>
      <c r="N21" s="25"/>
      <c r="O21" s="21">
        <v>13</v>
      </c>
      <c r="P21" s="17">
        <v>15</v>
      </c>
      <c r="Q21" s="17">
        <v>16</v>
      </c>
      <c r="R21" s="17">
        <v>16</v>
      </c>
      <c r="S21" s="22"/>
      <c r="T21" s="17"/>
      <c r="U21" s="17"/>
      <c r="V21" s="17"/>
      <c r="W21" s="23">
        <f>SUM(I21:V21)</f>
        <v>78</v>
      </c>
    </row>
    <row r="22" spans="1:23" ht="12.75">
      <c r="A22" s="16">
        <v>18</v>
      </c>
      <c r="B22" s="16" t="s">
        <v>72</v>
      </c>
      <c r="C22" s="17" t="s">
        <v>73</v>
      </c>
      <c r="D22" s="16">
        <v>2008</v>
      </c>
      <c r="E22" s="16" t="s">
        <v>26</v>
      </c>
      <c r="F22" s="18" t="s">
        <v>44</v>
      </c>
      <c r="G22" s="17" t="s">
        <v>45</v>
      </c>
      <c r="H22" s="18" t="s">
        <v>41</v>
      </c>
      <c r="I22" s="21"/>
      <c r="J22" s="21"/>
      <c r="K22" s="21"/>
      <c r="L22" s="17"/>
      <c r="M22" s="21">
        <v>15</v>
      </c>
      <c r="N22" s="25"/>
      <c r="O22" s="21">
        <v>14</v>
      </c>
      <c r="P22" s="17">
        <v>16</v>
      </c>
      <c r="Q22" s="17">
        <v>15</v>
      </c>
      <c r="R22" s="17">
        <v>18</v>
      </c>
      <c r="S22" s="22"/>
      <c r="T22" s="17"/>
      <c r="U22" s="17"/>
      <c r="V22" s="17"/>
      <c r="W22" s="23">
        <f>SUM(I22:V22)</f>
        <v>78</v>
      </c>
    </row>
    <row r="23" spans="1:23" ht="12.75">
      <c r="A23" s="16">
        <v>20</v>
      </c>
      <c r="B23" s="16" t="s">
        <v>74</v>
      </c>
      <c r="C23" s="21" t="s">
        <v>75</v>
      </c>
      <c r="D23" s="16">
        <v>2007</v>
      </c>
      <c r="E23" s="16" t="s">
        <v>26</v>
      </c>
      <c r="F23" s="18" t="s">
        <v>39</v>
      </c>
      <c r="G23" s="17" t="s">
        <v>40</v>
      </c>
      <c r="H23" s="18" t="s">
        <v>41</v>
      </c>
      <c r="I23" s="21"/>
      <c r="J23" s="21"/>
      <c r="K23" s="21"/>
      <c r="L23" s="17"/>
      <c r="M23" s="21"/>
      <c r="N23" s="25"/>
      <c r="O23" s="21">
        <v>15</v>
      </c>
      <c r="P23" s="17">
        <v>20</v>
      </c>
      <c r="Q23" s="17">
        <v>20</v>
      </c>
      <c r="R23" s="17"/>
      <c r="S23" s="22"/>
      <c r="T23" s="17"/>
      <c r="U23" s="17"/>
      <c r="V23" s="17">
        <v>15</v>
      </c>
      <c r="W23" s="23">
        <f>SUM(I23:V23)</f>
        <v>70</v>
      </c>
    </row>
    <row r="24" spans="1:23" ht="12.75">
      <c r="A24" s="16">
        <v>21</v>
      </c>
      <c r="B24" s="16" t="s">
        <v>76</v>
      </c>
      <c r="C24" s="21" t="s">
        <v>77</v>
      </c>
      <c r="D24" s="16">
        <v>2006</v>
      </c>
      <c r="E24" s="16" t="s">
        <v>26</v>
      </c>
      <c r="F24" s="18" t="s">
        <v>34</v>
      </c>
      <c r="G24" s="17" t="s">
        <v>35</v>
      </c>
      <c r="H24" s="18" t="s">
        <v>36</v>
      </c>
      <c r="I24" s="21"/>
      <c r="J24" s="21"/>
      <c r="K24" s="21"/>
      <c r="L24" s="17"/>
      <c r="M24" s="21"/>
      <c r="N24" s="25"/>
      <c r="O24" s="21"/>
      <c r="P24" s="17"/>
      <c r="Q24" s="17"/>
      <c r="R24" s="17"/>
      <c r="S24" s="22"/>
      <c r="T24" s="17">
        <v>26</v>
      </c>
      <c r="U24" s="17">
        <v>32</v>
      </c>
      <c r="V24" s="17"/>
      <c r="W24" s="23">
        <f>SUM(I24:V24)</f>
        <v>58</v>
      </c>
    </row>
    <row r="25" spans="1:24" ht="12.75">
      <c r="A25" s="16">
        <v>22</v>
      </c>
      <c r="B25" s="16" t="s">
        <v>78</v>
      </c>
      <c r="C25" s="17" t="s">
        <v>79</v>
      </c>
      <c r="D25" s="16">
        <v>2007</v>
      </c>
      <c r="E25" s="16" t="s">
        <v>26</v>
      </c>
      <c r="F25" s="18" t="s">
        <v>44</v>
      </c>
      <c r="G25" s="17" t="s">
        <v>45</v>
      </c>
      <c r="H25" s="18" t="s">
        <v>41</v>
      </c>
      <c r="I25" s="19">
        <v>20</v>
      </c>
      <c r="J25" s="19">
        <v>24</v>
      </c>
      <c r="K25" s="19"/>
      <c r="L25" s="20"/>
      <c r="M25" s="19"/>
      <c r="N25" s="25"/>
      <c r="O25" s="21"/>
      <c r="P25" s="17"/>
      <c r="Q25" s="17"/>
      <c r="R25" s="17"/>
      <c r="S25" s="22"/>
      <c r="T25" s="17"/>
      <c r="U25" s="17"/>
      <c r="V25" s="17"/>
      <c r="W25" s="23">
        <f>SUM(I25:V25)</f>
        <v>44</v>
      </c>
      <c r="X25" s="26"/>
    </row>
    <row r="26" spans="3:23" ht="12.75">
      <c r="C26" s="33"/>
      <c r="W26" s="2">
        <f>SUBTOTAL(9,W4:W25)</f>
        <v>6859</v>
      </c>
    </row>
  </sheetData>
  <sheetProtection selectLockedCells="1" selectUnlockedCells="1"/>
  <mergeCells count="12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O2:V2"/>
    <mergeCell ref="W2:W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2"/>
  <dimension ref="A1:X25"/>
  <sheetViews>
    <sheetView showGridLines="0" zoomScale="125" zoomScaleNormal="125" workbookViewId="0" topLeftCell="A1">
      <selection activeCell="A2" sqref="A2"/>
    </sheetView>
  </sheetViews>
  <sheetFormatPr defaultColWidth="9.140625" defaultRowHeight="12.75"/>
  <cols>
    <col min="1" max="1" width="3.7109375" style="55" customWidth="1"/>
    <col min="2" max="2" width="5.8515625" style="56" customWidth="1"/>
    <col min="3" max="3" width="17.28125" style="0" customWidth="1"/>
    <col min="4" max="4" width="3.8515625" style="1" customWidth="1"/>
    <col min="5" max="5" width="5.57421875" style="1" customWidth="1"/>
    <col min="6" max="6" width="4.7109375" style="1" customWidth="1"/>
    <col min="7" max="7" width="14.28125" style="0" customWidth="1"/>
    <col min="8" max="8" width="6.00390625" style="1" customWidth="1"/>
    <col min="9" max="9" width="3.57421875" style="0" customWidth="1"/>
    <col min="10" max="13" width="3.57421875" style="1" customWidth="1"/>
    <col min="14" max="22" width="3.57421875" style="0" customWidth="1"/>
    <col min="23" max="23" width="4.00390625" style="0" customWidth="1"/>
    <col min="24" max="16384" width="8.8515625" style="0" customWidth="1"/>
  </cols>
  <sheetData>
    <row r="1" spans="1:23" ht="23.25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.75" customHeight="1">
      <c r="A2" s="57" t="s">
        <v>1</v>
      </c>
      <c r="B2" s="58" t="s">
        <v>2</v>
      </c>
      <c r="C2" s="59" t="s">
        <v>3</v>
      </c>
      <c r="D2" s="60" t="s">
        <v>4</v>
      </c>
      <c r="E2" s="59" t="s">
        <v>5</v>
      </c>
      <c r="F2" s="61" t="s">
        <v>2</v>
      </c>
      <c r="G2" s="59" t="s">
        <v>6</v>
      </c>
      <c r="H2" s="62" t="s">
        <v>7</v>
      </c>
      <c r="I2" s="7" t="s">
        <v>8</v>
      </c>
      <c r="J2" s="7"/>
      <c r="K2" s="7"/>
      <c r="L2" s="7"/>
      <c r="M2" s="7"/>
      <c r="N2" s="63"/>
      <c r="O2" s="9" t="s">
        <v>9</v>
      </c>
      <c r="P2" s="9"/>
      <c r="Q2" s="9"/>
      <c r="R2" s="9"/>
      <c r="S2" s="9"/>
      <c r="T2" s="9"/>
      <c r="U2" s="9"/>
      <c r="V2" s="9"/>
      <c r="W2" s="64" t="s">
        <v>10</v>
      </c>
    </row>
    <row r="3" spans="1:23" ht="94.5" customHeight="1">
      <c r="A3" s="57"/>
      <c r="B3" s="58"/>
      <c r="C3" s="59"/>
      <c r="D3" s="60"/>
      <c r="E3" s="59"/>
      <c r="F3" s="61"/>
      <c r="G3" s="59"/>
      <c r="H3" s="62"/>
      <c r="I3" s="44" t="s">
        <v>11</v>
      </c>
      <c r="J3" s="12" t="s">
        <v>12</v>
      </c>
      <c r="K3" s="13" t="s">
        <v>13</v>
      </c>
      <c r="L3" s="12" t="s">
        <v>14</v>
      </c>
      <c r="M3" s="12" t="s">
        <v>15</v>
      </c>
      <c r="N3" s="63"/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64"/>
    </row>
    <row r="4" spans="1:23" s="47" customFormat="1" ht="12.75">
      <c r="A4" s="65">
        <v>1</v>
      </c>
      <c r="B4" s="16" t="s">
        <v>189</v>
      </c>
      <c r="C4" s="21" t="s">
        <v>190</v>
      </c>
      <c r="D4" s="16">
        <v>2000</v>
      </c>
      <c r="E4" s="18" t="s">
        <v>174</v>
      </c>
      <c r="F4" s="16" t="s">
        <v>34</v>
      </c>
      <c r="G4" s="21" t="s">
        <v>35</v>
      </c>
      <c r="H4" s="16" t="s">
        <v>36</v>
      </c>
      <c r="I4" s="21"/>
      <c r="J4" s="21"/>
      <c r="K4" s="21"/>
      <c r="L4" s="17"/>
      <c r="M4" s="21"/>
      <c r="N4" s="51"/>
      <c r="O4" s="17"/>
      <c r="P4" s="17"/>
      <c r="Q4" s="17"/>
      <c r="R4" s="20"/>
      <c r="S4" s="22"/>
      <c r="T4" s="17"/>
      <c r="U4" s="20">
        <v>100</v>
      </c>
      <c r="V4" s="17"/>
      <c r="W4" s="23">
        <f>SUM(I4:V4)</f>
        <v>100</v>
      </c>
    </row>
    <row r="5" spans="1:24" ht="12.75">
      <c r="A5" s="65">
        <v>2</v>
      </c>
      <c r="B5" s="66" t="s">
        <v>191</v>
      </c>
      <c r="C5" s="67" t="s">
        <v>192</v>
      </c>
      <c r="D5" s="49">
        <v>2001</v>
      </c>
      <c r="E5" s="18" t="s">
        <v>174</v>
      </c>
      <c r="F5" s="16" t="s">
        <v>39</v>
      </c>
      <c r="G5" s="67" t="s">
        <v>40</v>
      </c>
      <c r="H5" s="68" t="s">
        <v>41</v>
      </c>
      <c r="I5" s="21"/>
      <c r="J5" s="21"/>
      <c r="K5" s="17"/>
      <c r="L5" s="17"/>
      <c r="M5" s="17"/>
      <c r="N5" s="51"/>
      <c r="O5" s="17"/>
      <c r="P5" s="17"/>
      <c r="Q5" s="17"/>
      <c r="R5" s="20"/>
      <c r="S5" s="22"/>
      <c r="T5" s="17"/>
      <c r="U5" s="17">
        <v>80</v>
      </c>
      <c r="V5" s="17"/>
      <c r="W5" s="23">
        <f>SUM(I5:V5)</f>
        <v>80</v>
      </c>
      <c r="X5" s="26"/>
    </row>
    <row r="6" spans="1:24" ht="12.75">
      <c r="A6" s="65">
        <v>3</v>
      </c>
      <c r="B6" s="16" t="s">
        <v>193</v>
      </c>
      <c r="C6" s="21" t="s">
        <v>194</v>
      </c>
      <c r="D6" s="16">
        <v>2000</v>
      </c>
      <c r="E6" s="18" t="s">
        <v>174</v>
      </c>
      <c r="F6" s="16" t="s">
        <v>128</v>
      </c>
      <c r="G6" s="21" t="s">
        <v>195</v>
      </c>
      <c r="H6" s="16" t="s">
        <v>41</v>
      </c>
      <c r="I6" s="21"/>
      <c r="J6" s="21"/>
      <c r="K6" s="17"/>
      <c r="L6" s="17"/>
      <c r="M6" s="17"/>
      <c r="N6" s="51"/>
      <c r="O6" s="17"/>
      <c r="P6" s="17"/>
      <c r="Q6" s="17"/>
      <c r="R6" s="20"/>
      <c r="S6" s="22"/>
      <c r="T6" s="17"/>
      <c r="U6" s="17">
        <v>60</v>
      </c>
      <c r="V6" s="17"/>
      <c r="W6" s="23">
        <f>SUM(I6:V6)</f>
        <v>60</v>
      </c>
      <c r="X6" s="26"/>
    </row>
    <row r="7" spans="1:23" s="47" customFormat="1" ht="12.75">
      <c r="A7" s="65"/>
      <c r="B7" s="16"/>
      <c r="C7" s="69"/>
      <c r="D7" s="16"/>
      <c r="E7" s="18"/>
      <c r="F7" s="16"/>
      <c r="G7" s="70"/>
      <c r="H7" s="18"/>
      <c r="I7" s="21"/>
      <c r="J7" s="21"/>
      <c r="K7" s="21"/>
      <c r="L7" s="17"/>
      <c r="M7" s="21"/>
      <c r="N7" s="51"/>
      <c r="O7" s="17"/>
      <c r="P7" s="17"/>
      <c r="Q7" s="17"/>
      <c r="R7" s="20"/>
      <c r="S7" s="22"/>
      <c r="T7" s="17"/>
      <c r="U7" s="17"/>
      <c r="V7" s="17"/>
      <c r="W7" s="23">
        <f>SUM(I7:V7)</f>
        <v>0</v>
      </c>
    </row>
    <row r="8" spans="1:23" s="47" customFormat="1" ht="12.75">
      <c r="A8" s="65"/>
      <c r="B8" s="16"/>
      <c r="C8" s="21"/>
      <c r="D8" s="16"/>
      <c r="E8" s="18"/>
      <c r="F8" s="16"/>
      <c r="G8" s="21"/>
      <c r="H8" s="16"/>
      <c r="I8" s="21"/>
      <c r="J8" s="21"/>
      <c r="K8" s="17"/>
      <c r="L8" s="17"/>
      <c r="M8" s="17"/>
      <c r="N8" s="51"/>
      <c r="O8" s="17"/>
      <c r="P8" s="17"/>
      <c r="Q8" s="17"/>
      <c r="R8" s="20"/>
      <c r="S8" s="22"/>
      <c r="T8" s="17"/>
      <c r="U8" s="17"/>
      <c r="V8" s="17"/>
      <c r="W8" s="77">
        <f>SUM(I8:V8)</f>
        <v>0</v>
      </c>
    </row>
    <row r="9" spans="1:23" s="47" customFormat="1" ht="12.75">
      <c r="A9" s="65"/>
      <c r="B9" s="18"/>
      <c r="C9" s="69"/>
      <c r="D9" s="18"/>
      <c r="E9" s="18"/>
      <c r="F9" s="16"/>
      <c r="G9" s="69"/>
      <c r="H9" s="18"/>
      <c r="I9" s="21"/>
      <c r="J9" s="21"/>
      <c r="K9" s="17"/>
      <c r="L9" s="17"/>
      <c r="M9" s="17"/>
      <c r="N9" s="51"/>
      <c r="O9" s="17"/>
      <c r="P9" s="17"/>
      <c r="Q9" s="17"/>
      <c r="R9" s="20"/>
      <c r="S9" s="22"/>
      <c r="T9" s="17"/>
      <c r="U9" s="17"/>
      <c r="V9" s="17"/>
      <c r="W9" s="23">
        <f>SUM(I9:V9)</f>
        <v>0</v>
      </c>
    </row>
    <row r="10" spans="1:23" ht="12.75">
      <c r="A10" s="65"/>
      <c r="B10" s="16"/>
      <c r="C10" s="21"/>
      <c r="D10" s="16"/>
      <c r="E10" s="18"/>
      <c r="F10" s="16"/>
      <c r="G10" s="21"/>
      <c r="H10" s="16"/>
      <c r="I10" s="21"/>
      <c r="J10" s="21"/>
      <c r="K10" s="17"/>
      <c r="L10" s="17"/>
      <c r="M10" s="17"/>
      <c r="N10" s="51"/>
      <c r="O10" s="17"/>
      <c r="P10" s="17"/>
      <c r="Q10" s="17"/>
      <c r="R10" s="20"/>
      <c r="S10" s="22"/>
      <c r="T10" s="17"/>
      <c r="U10" s="17"/>
      <c r="V10" s="17"/>
      <c r="W10" s="23">
        <f>SUM(I10:V10)</f>
        <v>0</v>
      </c>
    </row>
    <row r="11" spans="1:23" ht="12.75">
      <c r="A11" s="65"/>
      <c r="B11" s="49"/>
      <c r="C11" s="29"/>
      <c r="D11" s="49"/>
      <c r="E11" s="18"/>
      <c r="F11" s="49"/>
      <c r="G11" s="30"/>
      <c r="H11" s="68"/>
      <c r="I11" s="21"/>
      <c r="J11" s="21"/>
      <c r="K11" s="21"/>
      <c r="L11" s="17"/>
      <c r="M11" s="21"/>
      <c r="N11" s="51"/>
      <c r="O11" s="17"/>
      <c r="P11" s="17"/>
      <c r="Q11" s="17"/>
      <c r="R11" s="20"/>
      <c r="S11" s="22"/>
      <c r="T11" s="17"/>
      <c r="U11" s="30"/>
      <c r="V11" s="17"/>
      <c r="W11" s="23">
        <f>SUM(I11:V11)</f>
        <v>0</v>
      </c>
    </row>
    <row r="12" spans="1:23" ht="12.75">
      <c r="A12" s="65"/>
      <c r="B12" s="16"/>
      <c r="C12" s="21"/>
      <c r="D12" s="16"/>
      <c r="E12" s="16"/>
      <c r="F12" s="16"/>
      <c r="G12" s="21"/>
      <c r="H12" s="16"/>
      <c r="I12" s="21"/>
      <c r="J12" s="21"/>
      <c r="K12" s="21"/>
      <c r="L12" s="21"/>
      <c r="M12" s="21"/>
      <c r="N12" s="51"/>
      <c r="O12" s="17"/>
      <c r="P12" s="17"/>
      <c r="Q12" s="17"/>
      <c r="R12" s="17"/>
      <c r="S12" s="22"/>
      <c r="T12" s="17"/>
      <c r="U12" s="30"/>
      <c r="V12" s="17"/>
      <c r="W12" s="23">
        <f>SUM(O12:V12)</f>
        <v>0</v>
      </c>
    </row>
    <row r="13" ht="12.75">
      <c r="U13" s="71"/>
    </row>
    <row r="14" ht="12.75">
      <c r="U14" s="53"/>
    </row>
    <row r="15" ht="12.75">
      <c r="U15" s="53"/>
    </row>
    <row r="16" ht="12.75">
      <c r="U16" s="53"/>
    </row>
    <row r="17" ht="12.75"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</sheetData>
  <sheetProtection selectLockedCells="1" selectUnlockedCells="1"/>
  <mergeCells count="12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O2:V2"/>
    <mergeCell ref="W2:W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3"/>
  <dimension ref="A1:X25"/>
  <sheetViews>
    <sheetView showGridLines="0" tabSelected="1" zoomScale="125" zoomScaleNormal="125" workbookViewId="0" topLeftCell="A1">
      <selection activeCell="A2" sqref="A2"/>
    </sheetView>
  </sheetViews>
  <sheetFormatPr defaultColWidth="9.140625" defaultRowHeight="12.75"/>
  <cols>
    <col min="1" max="1" width="3.7109375" style="55" customWidth="1"/>
    <col min="2" max="2" width="5.8515625" style="56" customWidth="1"/>
    <col min="3" max="3" width="17.28125" style="0" customWidth="1"/>
    <col min="4" max="4" width="3.8515625" style="1" customWidth="1"/>
    <col min="5" max="5" width="5.57421875" style="1" customWidth="1"/>
    <col min="6" max="6" width="4.7109375" style="1" customWidth="1"/>
    <col min="7" max="7" width="14.28125" style="0" customWidth="1"/>
    <col min="8" max="8" width="6.00390625" style="1" customWidth="1"/>
    <col min="9" max="9" width="3.57421875" style="0" customWidth="1"/>
    <col min="10" max="13" width="3.57421875" style="1" customWidth="1"/>
    <col min="14" max="22" width="3.57421875" style="0" customWidth="1"/>
    <col min="23" max="23" width="4.00390625" style="0" customWidth="1"/>
    <col min="24" max="16384" width="8.8515625" style="0" customWidth="1"/>
  </cols>
  <sheetData>
    <row r="1" spans="1:23" ht="23.25" customHeight="1">
      <c r="A1" s="3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.75" customHeight="1">
      <c r="A2" s="57" t="s">
        <v>1</v>
      </c>
      <c r="B2" s="58" t="s">
        <v>2</v>
      </c>
      <c r="C2" s="59" t="s">
        <v>3</v>
      </c>
      <c r="D2" s="60" t="s">
        <v>4</v>
      </c>
      <c r="E2" s="59" t="s">
        <v>5</v>
      </c>
      <c r="F2" s="61" t="s">
        <v>2</v>
      </c>
      <c r="G2" s="59" t="s">
        <v>6</v>
      </c>
      <c r="H2" s="62" t="s">
        <v>7</v>
      </c>
      <c r="I2" s="7" t="s">
        <v>8</v>
      </c>
      <c r="J2" s="7"/>
      <c r="K2" s="7"/>
      <c r="L2" s="7"/>
      <c r="M2" s="7"/>
      <c r="N2" s="63"/>
      <c r="O2" s="9" t="s">
        <v>9</v>
      </c>
      <c r="P2" s="9"/>
      <c r="Q2" s="9"/>
      <c r="R2" s="9"/>
      <c r="S2" s="9"/>
      <c r="T2" s="9"/>
      <c r="U2" s="9"/>
      <c r="V2" s="9"/>
      <c r="W2" s="64" t="s">
        <v>10</v>
      </c>
    </row>
    <row r="3" spans="1:23" ht="94.5" customHeight="1">
      <c r="A3" s="57"/>
      <c r="B3" s="58"/>
      <c r="C3" s="59"/>
      <c r="D3" s="60"/>
      <c r="E3" s="59"/>
      <c r="F3" s="61"/>
      <c r="G3" s="59"/>
      <c r="H3" s="62"/>
      <c r="I3" s="44" t="s">
        <v>11</v>
      </c>
      <c r="J3" s="12" t="s">
        <v>12</v>
      </c>
      <c r="K3" s="13" t="s">
        <v>13</v>
      </c>
      <c r="L3" s="12" t="s">
        <v>14</v>
      </c>
      <c r="M3" s="12" t="s">
        <v>15</v>
      </c>
      <c r="N3" s="63"/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64"/>
    </row>
    <row r="4" spans="1:23" s="47" customFormat="1" ht="12.75">
      <c r="A4" s="65">
        <v>1</v>
      </c>
      <c r="B4" s="16" t="s">
        <v>197</v>
      </c>
      <c r="C4" s="21" t="s">
        <v>198</v>
      </c>
      <c r="D4" s="16">
        <v>1997</v>
      </c>
      <c r="E4" s="18" t="s">
        <v>199</v>
      </c>
      <c r="F4" s="16" t="s">
        <v>27</v>
      </c>
      <c r="G4" s="21" t="s">
        <v>28</v>
      </c>
      <c r="H4" s="16" t="s">
        <v>29</v>
      </c>
      <c r="I4" s="21"/>
      <c r="J4" s="21"/>
      <c r="K4" s="21"/>
      <c r="L4" s="17"/>
      <c r="M4" s="21"/>
      <c r="N4" s="51"/>
      <c r="O4" s="17"/>
      <c r="P4" s="17"/>
      <c r="Q4" s="17"/>
      <c r="R4" s="20"/>
      <c r="S4" s="22"/>
      <c r="T4" s="17"/>
      <c r="U4" s="20">
        <v>100</v>
      </c>
      <c r="V4" s="17"/>
      <c r="W4" s="23">
        <f>SUM(I4:V4)</f>
        <v>100</v>
      </c>
    </row>
    <row r="5" spans="1:24" ht="12.75">
      <c r="A5" s="65">
        <v>2</v>
      </c>
      <c r="B5" s="66" t="s">
        <v>200</v>
      </c>
      <c r="C5" s="67" t="s">
        <v>201</v>
      </c>
      <c r="D5" s="49">
        <v>1998</v>
      </c>
      <c r="E5" s="18" t="s">
        <v>199</v>
      </c>
      <c r="F5" s="16" t="s">
        <v>39</v>
      </c>
      <c r="G5" s="67" t="s">
        <v>40</v>
      </c>
      <c r="H5" s="68" t="s">
        <v>41</v>
      </c>
      <c r="I5" s="21"/>
      <c r="J5" s="21"/>
      <c r="K5" s="17"/>
      <c r="L5" s="17"/>
      <c r="M5" s="17"/>
      <c r="N5" s="51"/>
      <c r="O5" s="17"/>
      <c r="P5" s="17"/>
      <c r="Q5" s="17"/>
      <c r="R5" s="20"/>
      <c r="S5" s="22"/>
      <c r="T5" s="17"/>
      <c r="U5" s="17">
        <v>80</v>
      </c>
      <c r="V5" s="17"/>
      <c r="W5" s="23">
        <f>SUM(I5:V5)</f>
        <v>80</v>
      </c>
      <c r="X5" s="26"/>
    </row>
    <row r="6" spans="1:24" ht="12.75">
      <c r="A6" s="65">
        <v>3</v>
      </c>
      <c r="B6" s="16" t="s">
        <v>202</v>
      </c>
      <c r="C6" s="21" t="s">
        <v>203</v>
      </c>
      <c r="D6" s="16">
        <v>1999</v>
      </c>
      <c r="E6" s="18" t="s">
        <v>199</v>
      </c>
      <c r="F6" s="16" t="s">
        <v>44</v>
      </c>
      <c r="G6" s="21" t="s">
        <v>45</v>
      </c>
      <c r="H6" s="16" t="s">
        <v>41</v>
      </c>
      <c r="I6" s="21"/>
      <c r="J6" s="21"/>
      <c r="K6" s="17"/>
      <c r="L6" s="17"/>
      <c r="M6" s="17"/>
      <c r="N6" s="51"/>
      <c r="O6" s="17"/>
      <c r="P6" s="17"/>
      <c r="Q6" s="17"/>
      <c r="R6" s="20"/>
      <c r="S6" s="22"/>
      <c r="T6" s="17"/>
      <c r="U6" s="17">
        <v>60</v>
      </c>
      <c r="V6" s="17"/>
      <c r="W6" s="23">
        <f>SUM(I6:V6)</f>
        <v>60</v>
      </c>
      <c r="X6" s="26"/>
    </row>
    <row r="7" spans="1:23" s="47" customFormat="1" ht="12.75">
      <c r="A7" s="65"/>
      <c r="B7" s="16"/>
      <c r="C7" s="69"/>
      <c r="D7" s="16"/>
      <c r="E7" s="18"/>
      <c r="F7" s="16"/>
      <c r="G7" s="70"/>
      <c r="H7" s="18"/>
      <c r="I7" s="21"/>
      <c r="J7" s="21"/>
      <c r="K7" s="21"/>
      <c r="L7" s="17"/>
      <c r="M7" s="21"/>
      <c r="N7" s="51"/>
      <c r="O7" s="17"/>
      <c r="P7" s="17"/>
      <c r="Q7" s="17"/>
      <c r="R7" s="20"/>
      <c r="S7" s="22"/>
      <c r="T7" s="17"/>
      <c r="U7" s="17"/>
      <c r="V7" s="17"/>
      <c r="W7" s="23">
        <f>SUM(I7:V7)</f>
        <v>0</v>
      </c>
    </row>
    <row r="8" spans="1:23" s="47" customFormat="1" ht="12.75">
      <c r="A8" s="65"/>
      <c r="B8" s="16"/>
      <c r="C8" s="21"/>
      <c r="D8" s="16"/>
      <c r="E8" s="18"/>
      <c r="F8" s="16"/>
      <c r="G8" s="21"/>
      <c r="H8" s="16"/>
      <c r="I8" s="21"/>
      <c r="J8" s="21"/>
      <c r="K8" s="17"/>
      <c r="L8" s="17"/>
      <c r="M8" s="17"/>
      <c r="N8" s="51"/>
      <c r="O8" s="17"/>
      <c r="P8" s="17"/>
      <c r="Q8" s="17"/>
      <c r="R8" s="20"/>
      <c r="S8" s="22"/>
      <c r="T8" s="17"/>
      <c r="U8" s="17"/>
      <c r="V8" s="17"/>
      <c r="W8" s="77">
        <f>SUM(I8:V8)</f>
        <v>0</v>
      </c>
    </row>
    <row r="9" spans="1:23" s="47" customFormat="1" ht="12.75">
      <c r="A9" s="65"/>
      <c r="B9" s="18"/>
      <c r="C9" s="69"/>
      <c r="D9" s="18"/>
      <c r="E9" s="18"/>
      <c r="F9" s="16"/>
      <c r="G9" s="69"/>
      <c r="H9" s="18"/>
      <c r="I9" s="21"/>
      <c r="J9" s="21"/>
      <c r="K9" s="17"/>
      <c r="L9" s="17"/>
      <c r="M9" s="17"/>
      <c r="N9" s="51"/>
      <c r="O9" s="17"/>
      <c r="P9" s="17"/>
      <c r="Q9" s="17"/>
      <c r="R9" s="20"/>
      <c r="S9" s="22"/>
      <c r="T9" s="17"/>
      <c r="U9" s="17"/>
      <c r="V9" s="17"/>
      <c r="W9" s="23">
        <f>SUM(I9:V9)</f>
        <v>0</v>
      </c>
    </row>
    <row r="10" spans="1:23" ht="12.75">
      <c r="A10" s="65"/>
      <c r="B10" s="16"/>
      <c r="C10" s="21"/>
      <c r="D10" s="16"/>
      <c r="E10" s="18"/>
      <c r="F10" s="16"/>
      <c r="G10" s="21"/>
      <c r="H10" s="16"/>
      <c r="I10" s="21"/>
      <c r="J10" s="21"/>
      <c r="K10" s="17"/>
      <c r="L10" s="17"/>
      <c r="M10" s="17"/>
      <c r="N10" s="51"/>
      <c r="O10" s="17"/>
      <c r="P10" s="17"/>
      <c r="Q10" s="17"/>
      <c r="R10" s="20"/>
      <c r="S10" s="22"/>
      <c r="T10" s="17"/>
      <c r="U10" s="17"/>
      <c r="V10" s="17"/>
      <c r="W10" s="23">
        <f>SUM(I10:V10)</f>
        <v>0</v>
      </c>
    </row>
    <row r="11" spans="1:23" ht="12.75">
      <c r="A11" s="65"/>
      <c r="B11" s="49"/>
      <c r="C11" s="29"/>
      <c r="D11" s="49"/>
      <c r="E11" s="18"/>
      <c r="F11" s="49"/>
      <c r="G11" s="30"/>
      <c r="H11" s="68"/>
      <c r="I11" s="21"/>
      <c r="J11" s="21"/>
      <c r="K11" s="21"/>
      <c r="L11" s="17"/>
      <c r="M11" s="21"/>
      <c r="N11" s="51"/>
      <c r="O11" s="17"/>
      <c r="P11" s="17"/>
      <c r="Q11" s="17"/>
      <c r="R11" s="20"/>
      <c r="S11" s="22"/>
      <c r="T11" s="17"/>
      <c r="U11" s="30"/>
      <c r="V11" s="17"/>
      <c r="W11" s="23">
        <f>SUM(I11:V11)</f>
        <v>0</v>
      </c>
    </row>
    <row r="12" spans="1:23" ht="12.75">
      <c r="A12" s="65"/>
      <c r="B12" s="16"/>
      <c r="C12" s="21"/>
      <c r="D12" s="16"/>
      <c r="E12" s="16"/>
      <c r="F12" s="16"/>
      <c r="G12" s="21"/>
      <c r="H12" s="16"/>
      <c r="I12" s="21"/>
      <c r="J12" s="21"/>
      <c r="K12" s="21"/>
      <c r="L12" s="21"/>
      <c r="M12" s="21"/>
      <c r="N12" s="51"/>
      <c r="O12" s="17"/>
      <c r="P12" s="17"/>
      <c r="Q12" s="17"/>
      <c r="R12" s="17"/>
      <c r="S12" s="22"/>
      <c r="T12" s="17"/>
      <c r="U12" s="30"/>
      <c r="V12" s="17"/>
      <c r="W12" s="23">
        <f>SUM(O12:V12)</f>
        <v>0</v>
      </c>
    </row>
    <row r="13" ht="12.75">
      <c r="U13" s="71"/>
    </row>
    <row r="14" ht="12.75">
      <c r="U14" s="53"/>
    </row>
    <row r="15" ht="12.75">
      <c r="U15" s="53"/>
    </row>
    <row r="16" ht="12.75">
      <c r="U16" s="53"/>
    </row>
    <row r="17" ht="12.75"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</sheetData>
  <sheetProtection selectLockedCells="1" selectUnlockedCells="1"/>
  <mergeCells count="12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O2:V2"/>
    <mergeCell ref="W2:W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"/>
  <dimension ref="A1:Y40"/>
  <sheetViews>
    <sheetView showGridLines="0" zoomScale="125" zoomScaleNormal="125" workbookViewId="0" topLeftCell="A1">
      <selection activeCell="W41" sqref="W41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17.28125" style="0" customWidth="1"/>
    <col min="4" max="5" width="5.140625" style="0" customWidth="1"/>
    <col min="6" max="6" width="4.7109375" style="1" customWidth="1"/>
    <col min="7" max="7" width="14.28125" style="0" customWidth="1"/>
    <col min="8" max="8" width="6.00390625" style="34" customWidth="1"/>
    <col min="9" max="11" width="3.57421875" style="34" customWidth="1"/>
    <col min="12" max="23" width="3.57421875" style="0" customWidth="1"/>
    <col min="24" max="16384" width="8.8515625" style="0" customWidth="1"/>
  </cols>
  <sheetData>
    <row r="1" spans="1:23" ht="27.75" customHeight="1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6"/>
      <c r="V1" s="36"/>
      <c r="W1" s="37"/>
    </row>
    <row r="2" spans="1:23" ht="36" customHeight="1">
      <c r="A2" s="4" t="s">
        <v>1</v>
      </c>
      <c r="B2" s="5" t="s">
        <v>2</v>
      </c>
      <c r="C2" s="5" t="s">
        <v>3</v>
      </c>
      <c r="D2" s="38" t="s">
        <v>4</v>
      </c>
      <c r="E2" s="5" t="s">
        <v>5</v>
      </c>
      <c r="F2" s="39" t="s">
        <v>2</v>
      </c>
      <c r="G2" s="5" t="s">
        <v>6</v>
      </c>
      <c r="H2" s="40"/>
      <c r="I2" s="7" t="s">
        <v>8</v>
      </c>
      <c r="J2" s="7"/>
      <c r="K2" s="7"/>
      <c r="L2" s="7"/>
      <c r="M2" s="7"/>
      <c r="N2" s="41"/>
      <c r="O2" s="42" t="s">
        <v>9</v>
      </c>
      <c r="P2" s="42"/>
      <c r="Q2" s="42"/>
      <c r="R2" s="42"/>
      <c r="S2" s="42"/>
      <c r="T2" s="42"/>
      <c r="U2" s="42"/>
      <c r="V2" s="42"/>
      <c r="W2" s="10" t="s">
        <v>10</v>
      </c>
    </row>
    <row r="3" spans="1:23" ht="97.5" customHeight="1">
      <c r="A3" s="4"/>
      <c r="B3" s="5"/>
      <c r="C3" s="5"/>
      <c r="D3" s="38"/>
      <c r="E3" s="5"/>
      <c r="F3" s="39"/>
      <c r="G3" s="5"/>
      <c r="H3" s="43" t="s">
        <v>7</v>
      </c>
      <c r="I3" s="44" t="s">
        <v>11</v>
      </c>
      <c r="J3" s="12" t="s">
        <v>12</v>
      </c>
      <c r="K3" s="13" t="s">
        <v>13</v>
      </c>
      <c r="L3" s="12" t="s">
        <v>14</v>
      </c>
      <c r="M3" s="12" t="s">
        <v>15</v>
      </c>
      <c r="N3" s="41"/>
      <c r="O3" s="15" t="s">
        <v>16</v>
      </c>
      <c r="P3" s="15" t="s">
        <v>17</v>
      </c>
      <c r="Q3" s="15" t="s">
        <v>18</v>
      </c>
      <c r="R3" s="4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0"/>
    </row>
    <row r="4" spans="1:23" s="47" customFormat="1" ht="12.75">
      <c r="A4" s="16">
        <v>1</v>
      </c>
      <c r="B4" s="16" t="s">
        <v>81</v>
      </c>
      <c r="C4" s="21" t="s">
        <v>82</v>
      </c>
      <c r="D4" s="16">
        <v>2004</v>
      </c>
      <c r="E4" s="16" t="s">
        <v>83</v>
      </c>
      <c r="F4" s="18" t="s">
        <v>27</v>
      </c>
      <c r="G4" s="17" t="s">
        <v>28</v>
      </c>
      <c r="H4" s="18" t="s">
        <v>29</v>
      </c>
      <c r="I4" s="19">
        <v>80</v>
      </c>
      <c r="J4" s="21">
        <v>60</v>
      </c>
      <c r="K4" s="21">
        <v>100</v>
      </c>
      <c r="L4" s="17">
        <v>60</v>
      </c>
      <c r="M4" s="21">
        <v>80</v>
      </c>
      <c r="N4" s="41"/>
      <c r="O4" s="21">
        <v>80</v>
      </c>
      <c r="P4" s="17">
        <v>80</v>
      </c>
      <c r="Q4" s="17">
        <v>80</v>
      </c>
      <c r="R4" s="17">
        <v>60</v>
      </c>
      <c r="S4" s="46"/>
      <c r="T4" s="17">
        <v>100</v>
      </c>
      <c r="U4" s="20">
        <v>100</v>
      </c>
      <c r="V4" s="17">
        <v>100</v>
      </c>
      <c r="W4" s="23">
        <f>SUM(I4:V4)</f>
        <v>980</v>
      </c>
    </row>
    <row r="5" spans="1:23" s="47" customFormat="1" ht="12.75">
      <c r="A5" s="16">
        <v>2</v>
      </c>
      <c r="B5" s="16" t="s">
        <v>84</v>
      </c>
      <c r="C5" s="21" t="s">
        <v>85</v>
      </c>
      <c r="D5" s="16">
        <v>2004</v>
      </c>
      <c r="E5" s="16" t="s">
        <v>83</v>
      </c>
      <c r="F5" s="18" t="s">
        <v>27</v>
      </c>
      <c r="G5" s="17" t="s">
        <v>28</v>
      </c>
      <c r="H5" s="18" t="s">
        <v>29</v>
      </c>
      <c r="I5" s="19">
        <v>100</v>
      </c>
      <c r="J5" s="21">
        <v>80</v>
      </c>
      <c r="K5" s="21">
        <v>80</v>
      </c>
      <c r="L5" s="17">
        <v>100</v>
      </c>
      <c r="M5" s="21">
        <v>45</v>
      </c>
      <c r="N5" s="41"/>
      <c r="O5" s="21">
        <v>100</v>
      </c>
      <c r="P5" s="17">
        <v>60</v>
      </c>
      <c r="Q5" s="17">
        <v>100</v>
      </c>
      <c r="R5" s="17">
        <v>100</v>
      </c>
      <c r="S5" s="46"/>
      <c r="T5" s="17"/>
      <c r="U5" s="17">
        <v>50</v>
      </c>
      <c r="V5" s="17">
        <v>80</v>
      </c>
      <c r="W5" s="23">
        <f>SUM(I5:V5)</f>
        <v>895</v>
      </c>
    </row>
    <row r="6" spans="1:23" s="47" customFormat="1" ht="12.75">
      <c r="A6" s="16">
        <v>3</v>
      </c>
      <c r="B6" s="16" t="s">
        <v>86</v>
      </c>
      <c r="C6" s="48" t="s">
        <v>87</v>
      </c>
      <c r="D6" s="16">
        <v>2004</v>
      </c>
      <c r="E6" s="16" t="s">
        <v>83</v>
      </c>
      <c r="F6" s="18" t="s">
        <v>44</v>
      </c>
      <c r="G6" s="17" t="s">
        <v>88</v>
      </c>
      <c r="H6" s="18" t="s">
        <v>41</v>
      </c>
      <c r="I6" s="19">
        <v>60</v>
      </c>
      <c r="J6" s="21">
        <v>100</v>
      </c>
      <c r="K6" s="21">
        <v>60</v>
      </c>
      <c r="L6" s="17">
        <v>26</v>
      </c>
      <c r="M6" s="21">
        <v>100</v>
      </c>
      <c r="N6" s="41"/>
      <c r="O6" s="21">
        <v>60</v>
      </c>
      <c r="P6" s="17">
        <v>100</v>
      </c>
      <c r="Q6" s="17">
        <v>40</v>
      </c>
      <c r="R6" s="17">
        <v>80</v>
      </c>
      <c r="S6" s="46"/>
      <c r="T6" s="17">
        <v>45</v>
      </c>
      <c r="U6" s="17">
        <v>60</v>
      </c>
      <c r="V6" s="17">
        <v>50</v>
      </c>
      <c r="W6" s="23">
        <f>SUM(I6:V6)</f>
        <v>781</v>
      </c>
    </row>
    <row r="7" spans="1:23" s="47" customFormat="1" ht="12.75">
      <c r="A7" s="16">
        <v>4</v>
      </c>
      <c r="B7" s="49" t="s">
        <v>89</v>
      </c>
      <c r="C7" s="29" t="s">
        <v>90</v>
      </c>
      <c r="D7" s="16">
        <v>2004</v>
      </c>
      <c r="E7" s="16" t="s">
        <v>83</v>
      </c>
      <c r="F7" s="16" t="s">
        <v>44</v>
      </c>
      <c r="G7" s="21" t="s">
        <v>45</v>
      </c>
      <c r="H7" s="50" t="s">
        <v>41</v>
      </c>
      <c r="I7" s="21">
        <v>45</v>
      </c>
      <c r="J7" s="21">
        <v>50</v>
      </c>
      <c r="K7" s="21">
        <v>40</v>
      </c>
      <c r="L7" s="17">
        <v>80</v>
      </c>
      <c r="M7" s="21">
        <v>50</v>
      </c>
      <c r="N7" s="41"/>
      <c r="O7" s="21">
        <v>40</v>
      </c>
      <c r="P7" s="17">
        <v>40</v>
      </c>
      <c r="Q7" s="17">
        <v>60</v>
      </c>
      <c r="R7" s="17">
        <v>50</v>
      </c>
      <c r="S7" s="46"/>
      <c r="T7" s="17">
        <v>60</v>
      </c>
      <c r="U7" s="17"/>
      <c r="V7" s="17">
        <v>36</v>
      </c>
      <c r="W7" s="23">
        <f>SUM(I7:V7)</f>
        <v>551</v>
      </c>
    </row>
    <row r="8" spans="1:23" s="47" customFormat="1" ht="12.75">
      <c r="A8" s="16">
        <v>5</v>
      </c>
      <c r="B8" s="16" t="s">
        <v>91</v>
      </c>
      <c r="C8" s="21" t="s">
        <v>92</v>
      </c>
      <c r="D8" s="16">
        <v>2004</v>
      </c>
      <c r="E8" s="16" t="s">
        <v>83</v>
      </c>
      <c r="F8" s="18" t="s">
        <v>39</v>
      </c>
      <c r="G8" s="21" t="s">
        <v>40</v>
      </c>
      <c r="H8" s="16" t="s">
        <v>41</v>
      </c>
      <c r="I8" s="21">
        <v>50</v>
      </c>
      <c r="J8" s="21">
        <v>45</v>
      </c>
      <c r="K8" s="21">
        <v>45</v>
      </c>
      <c r="L8" s="17">
        <v>50</v>
      </c>
      <c r="M8" s="21">
        <v>60</v>
      </c>
      <c r="N8" s="41"/>
      <c r="O8" s="21">
        <v>45</v>
      </c>
      <c r="P8" s="17">
        <v>45</v>
      </c>
      <c r="Q8" s="17">
        <v>50</v>
      </c>
      <c r="R8" s="17">
        <v>36</v>
      </c>
      <c r="S8" s="46"/>
      <c r="T8" s="17">
        <v>32</v>
      </c>
      <c r="U8" s="17">
        <v>40</v>
      </c>
      <c r="V8" s="17">
        <v>45</v>
      </c>
      <c r="W8" s="23">
        <f>SUM(I8:V8)</f>
        <v>543</v>
      </c>
    </row>
    <row r="9" spans="1:23" s="47" customFormat="1" ht="12.75">
      <c r="A9" s="16">
        <v>6</v>
      </c>
      <c r="B9" s="16" t="s">
        <v>93</v>
      </c>
      <c r="C9" s="21" t="s">
        <v>94</v>
      </c>
      <c r="D9" s="16">
        <v>2005</v>
      </c>
      <c r="E9" s="16" t="s">
        <v>83</v>
      </c>
      <c r="F9" s="16" t="s">
        <v>34</v>
      </c>
      <c r="G9" s="21" t="s">
        <v>35</v>
      </c>
      <c r="H9" s="16" t="s">
        <v>36</v>
      </c>
      <c r="I9" s="21">
        <v>40</v>
      </c>
      <c r="J9" s="21">
        <v>40</v>
      </c>
      <c r="K9" s="21">
        <v>50</v>
      </c>
      <c r="L9" s="17">
        <v>40</v>
      </c>
      <c r="M9" s="21">
        <v>36</v>
      </c>
      <c r="N9" s="41"/>
      <c r="O9" s="21">
        <v>50</v>
      </c>
      <c r="P9" s="17"/>
      <c r="Q9" s="17"/>
      <c r="R9" s="17"/>
      <c r="S9" s="46"/>
      <c r="T9" s="17">
        <v>80</v>
      </c>
      <c r="U9" s="17">
        <v>80</v>
      </c>
      <c r="V9" s="17">
        <v>60</v>
      </c>
      <c r="W9" s="23">
        <f>SUM(I9:V9)</f>
        <v>476</v>
      </c>
    </row>
    <row r="10" spans="1:23" s="47" customFormat="1" ht="12.75">
      <c r="A10" s="16">
        <v>7</v>
      </c>
      <c r="B10" s="16" t="s">
        <v>95</v>
      </c>
      <c r="C10" s="21" t="s">
        <v>96</v>
      </c>
      <c r="D10" s="16">
        <v>2005</v>
      </c>
      <c r="E10" s="16" t="s">
        <v>83</v>
      </c>
      <c r="F10" s="16" t="s">
        <v>44</v>
      </c>
      <c r="G10" s="21" t="s">
        <v>45</v>
      </c>
      <c r="H10" s="16" t="s">
        <v>41</v>
      </c>
      <c r="I10" s="21">
        <v>32</v>
      </c>
      <c r="J10" s="21">
        <v>36</v>
      </c>
      <c r="K10" s="21">
        <v>36</v>
      </c>
      <c r="L10" s="17">
        <v>32</v>
      </c>
      <c r="M10" s="21">
        <v>40</v>
      </c>
      <c r="N10" s="41"/>
      <c r="O10" s="21">
        <v>36</v>
      </c>
      <c r="P10" s="17"/>
      <c r="Q10" s="17"/>
      <c r="R10" s="17">
        <v>40</v>
      </c>
      <c r="S10" s="46"/>
      <c r="T10" s="17">
        <v>36</v>
      </c>
      <c r="U10" s="30">
        <v>45</v>
      </c>
      <c r="V10" s="17">
        <v>29</v>
      </c>
      <c r="W10" s="23">
        <f>SUM(I10:V10)</f>
        <v>362</v>
      </c>
    </row>
    <row r="11" spans="1:23" s="47" customFormat="1" ht="12.75">
      <c r="A11" s="16">
        <v>8</v>
      </c>
      <c r="B11" s="16" t="s">
        <v>97</v>
      </c>
      <c r="C11" s="21" t="s">
        <v>98</v>
      </c>
      <c r="D11" s="16">
        <v>2005</v>
      </c>
      <c r="E11" s="49" t="s">
        <v>83</v>
      </c>
      <c r="F11" s="16" t="s">
        <v>34</v>
      </c>
      <c r="G11" s="21" t="s">
        <v>35</v>
      </c>
      <c r="H11" s="16" t="s">
        <v>36</v>
      </c>
      <c r="I11" s="21"/>
      <c r="J11" s="21"/>
      <c r="K11" s="21">
        <v>26</v>
      </c>
      <c r="L11" s="17">
        <v>45</v>
      </c>
      <c r="M11" s="21">
        <v>29</v>
      </c>
      <c r="N11" s="41"/>
      <c r="O11" s="21">
        <v>29</v>
      </c>
      <c r="P11" s="17">
        <v>32</v>
      </c>
      <c r="Q11" s="17">
        <v>36</v>
      </c>
      <c r="R11" s="17">
        <v>45</v>
      </c>
      <c r="S11" s="46"/>
      <c r="T11" s="17">
        <v>40</v>
      </c>
      <c r="U11" s="17">
        <v>32</v>
      </c>
      <c r="V11" s="17">
        <v>40</v>
      </c>
      <c r="W11" s="23">
        <f>SUM(I11:V11)</f>
        <v>354</v>
      </c>
    </row>
    <row r="12" spans="1:23" s="47" customFormat="1" ht="12.75">
      <c r="A12" s="16">
        <v>9</v>
      </c>
      <c r="B12" s="16" t="s">
        <v>99</v>
      </c>
      <c r="C12" s="21" t="s">
        <v>100</v>
      </c>
      <c r="D12" s="16">
        <v>2005</v>
      </c>
      <c r="E12" s="16" t="s">
        <v>83</v>
      </c>
      <c r="F12" s="16" t="s">
        <v>34</v>
      </c>
      <c r="G12" s="21" t="s">
        <v>35</v>
      </c>
      <c r="H12" s="16" t="s">
        <v>36</v>
      </c>
      <c r="I12" s="21">
        <v>36</v>
      </c>
      <c r="J12" s="21">
        <v>32</v>
      </c>
      <c r="K12" s="21">
        <v>29</v>
      </c>
      <c r="L12" s="17">
        <v>36</v>
      </c>
      <c r="M12" s="21">
        <v>32</v>
      </c>
      <c r="N12" s="51"/>
      <c r="O12" s="21">
        <v>26</v>
      </c>
      <c r="P12" s="17">
        <v>36</v>
      </c>
      <c r="Q12" s="17">
        <v>32</v>
      </c>
      <c r="R12" s="17">
        <v>24</v>
      </c>
      <c r="S12" s="32"/>
      <c r="T12" s="17">
        <v>50</v>
      </c>
      <c r="U12" s="17"/>
      <c r="V12" s="21"/>
      <c r="W12" s="23">
        <f>SUM(I12:V12)</f>
        <v>333</v>
      </c>
    </row>
    <row r="13" spans="1:23" s="47" customFormat="1" ht="12.75">
      <c r="A13" s="16">
        <v>9</v>
      </c>
      <c r="B13" s="49" t="s">
        <v>101</v>
      </c>
      <c r="C13" s="48" t="s">
        <v>102</v>
      </c>
      <c r="D13" s="16">
        <v>2005</v>
      </c>
      <c r="E13" s="16" t="s">
        <v>83</v>
      </c>
      <c r="F13" s="16" t="s">
        <v>44</v>
      </c>
      <c r="G13" s="48" t="s">
        <v>45</v>
      </c>
      <c r="H13" s="16" t="s">
        <v>41</v>
      </c>
      <c r="I13" s="19">
        <v>29</v>
      </c>
      <c r="J13" s="19">
        <v>29</v>
      </c>
      <c r="K13" s="21">
        <v>24</v>
      </c>
      <c r="L13" s="17">
        <v>24</v>
      </c>
      <c r="M13" s="21">
        <v>24</v>
      </c>
      <c r="N13" s="51"/>
      <c r="O13" s="21">
        <v>22</v>
      </c>
      <c r="P13" s="17">
        <v>26</v>
      </c>
      <c r="Q13" s="17">
        <v>26</v>
      </c>
      <c r="R13" s="17">
        <v>32</v>
      </c>
      <c r="S13" s="32"/>
      <c r="T13" s="17">
        <v>29</v>
      </c>
      <c r="U13" s="18">
        <v>36</v>
      </c>
      <c r="V13" s="21">
        <v>32</v>
      </c>
      <c r="W13" s="23">
        <f>SUM(I13:V13)</f>
        <v>333</v>
      </c>
    </row>
    <row r="14" spans="1:23" ht="12.75">
      <c r="A14" s="16">
        <v>11</v>
      </c>
      <c r="B14" s="16" t="s">
        <v>103</v>
      </c>
      <c r="C14" s="21" t="s">
        <v>104</v>
      </c>
      <c r="D14" s="16">
        <v>2005</v>
      </c>
      <c r="E14" s="16" t="s">
        <v>83</v>
      </c>
      <c r="F14" s="16" t="s">
        <v>39</v>
      </c>
      <c r="G14" s="21" t="s">
        <v>40</v>
      </c>
      <c r="H14" s="16" t="s">
        <v>41</v>
      </c>
      <c r="I14" s="29">
        <v>26</v>
      </c>
      <c r="J14" s="29">
        <v>26</v>
      </c>
      <c r="K14" s="29">
        <v>22</v>
      </c>
      <c r="L14" s="30">
        <v>29</v>
      </c>
      <c r="M14" s="29">
        <v>26</v>
      </c>
      <c r="N14" s="51"/>
      <c r="O14" s="30">
        <v>20</v>
      </c>
      <c r="P14" s="17">
        <v>24</v>
      </c>
      <c r="Q14" s="17">
        <v>24</v>
      </c>
      <c r="R14" s="17"/>
      <c r="S14" s="52"/>
      <c r="T14" s="30">
        <v>22</v>
      </c>
      <c r="U14" s="17"/>
      <c r="V14" s="17">
        <v>22</v>
      </c>
      <c r="W14" s="23">
        <f>SUM(I14:V14)</f>
        <v>241</v>
      </c>
    </row>
    <row r="15" spans="1:23" s="47" customFormat="1" ht="12.75">
      <c r="A15" s="16">
        <v>12</v>
      </c>
      <c r="B15" s="16" t="s">
        <v>105</v>
      </c>
      <c r="C15" s="21" t="s">
        <v>106</v>
      </c>
      <c r="D15" s="16">
        <v>2004</v>
      </c>
      <c r="E15" s="49" t="s">
        <v>83</v>
      </c>
      <c r="F15" s="16" t="s">
        <v>27</v>
      </c>
      <c r="G15" s="21" t="s">
        <v>28</v>
      </c>
      <c r="H15" s="16" t="s">
        <v>29</v>
      </c>
      <c r="I15" s="21"/>
      <c r="J15" s="21"/>
      <c r="K15" s="21">
        <v>32</v>
      </c>
      <c r="L15" s="17">
        <v>22</v>
      </c>
      <c r="M15" s="21">
        <v>18</v>
      </c>
      <c r="N15" s="41"/>
      <c r="O15" s="21">
        <v>24</v>
      </c>
      <c r="P15" s="17">
        <v>29</v>
      </c>
      <c r="Q15" s="17">
        <v>29</v>
      </c>
      <c r="R15" s="17">
        <v>26</v>
      </c>
      <c r="S15" s="46"/>
      <c r="T15" s="17"/>
      <c r="U15" s="17"/>
      <c r="V15" s="17">
        <v>24</v>
      </c>
      <c r="W15" s="23">
        <f>SUM(I15:V15)</f>
        <v>204</v>
      </c>
    </row>
    <row r="16" spans="1:23" ht="12.75">
      <c r="A16" s="16">
        <v>13</v>
      </c>
      <c r="B16" s="16" t="s">
        <v>107</v>
      </c>
      <c r="C16" s="21" t="s">
        <v>108</v>
      </c>
      <c r="D16" s="16">
        <v>2005</v>
      </c>
      <c r="E16" s="16" t="s">
        <v>83</v>
      </c>
      <c r="F16" s="18" t="s">
        <v>39</v>
      </c>
      <c r="G16" s="17" t="s">
        <v>40</v>
      </c>
      <c r="H16" s="18" t="s">
        <v>41</v>
      </c>
      <c r="I16" s="29"/>
      <c r="J16" s="29"/>
      <c r="K16" s="29"/>
      <c r="L16" s="30"/>
      <c r="M16" s="29">
        <v>22</v>
      </c>
      <c r="N16" s="41"/>
      <c r="O16" s="29">
        <v>32</v>
      </c>
      <c r="P16" s="17">
        <v>50</v>
      </c>
      <c r="Q16" s="17">
        <v>45</v>
      </c>
      <c r="R16" s="17">
        <v>29</v>
      </c>
      <c r="S16" s="31"/>
      <c r="T16" s="30">
        <v>24</v>
      </c>
      <c r="U16" s="17"/>
      <c r="V16" s="30"/>
      <c r="W16" s="23">
        <f>SUM(I16:V16)</f>
        <v>202</v>
      </c>
    </row>
    <row r="17" spans="1:25" ht="12.75">
      <c r="A17" s="16">
        <v>14</v>
      </c>
      <c r="B17" s="16" t="s">
        <v>109</v>
      </c>
      <c r="C17" s="21" t="s">
        <v>110</v>
      </c>
      <c r="D17" s="16">
        <v>2004</v>
      </c>
      <c r="E17" s="16" t="s">
        <v>83</v>
      </c>
      <c r="F17" s="18" t="s">
        <v>39</v>
      </c>
      <c r="G17" s="17" t="s">
        <v>40</v>
      </c>
      <c r="H17" s="18" t="s">
        <v>41</v>
      </c>
      <c r="I17" s="48"/>
      <c r="J17" s="16"/>
      <c r="K17" s="21"/>
      <c r="L17" s="17"/>
      <c r="M17" s="21"/>
      <c r="N17" s="51"/>
      <c r="O17" s="16"/>
      <c r="P17" s="18"/>
      <c r="Q17" s="18"/>
      <c r="R17" s="20">
        <v>22</v>
      </c>
      <c r="S17" s="32"/>
      <c r="T17" s="20">
        <v>26</v>
      </c>
      <c r="U17" s="17"/>
      <c r="V17" s="16">
        <v>26</v>
      </c>
      <c r="W17" s="23">
        <f>SUM(I17:V17)</f>
        <v>74</v>
      </c>
      <c r="X17" s="26"/>
      <c r="Y17" s="26"/>
    </row>
    <row r="18" spans="1:23" s="47" customFormat="1" ht="12.75">
      <c r="A18" s="16">
        <v>15</v>
      </c>
      <c r="B18" s="16" t="s">
        <v>111</v>
      </c>
      <c r="C18" s="21" t="s">
        <v>112</v>
      </c>
      <c r="D18" s="16">
        <v>2004</v>
      </c>
      <c r="E18" s="16" t="s">
        <v>83</v>
      </c>
      <c r="F18" s="16" t="s">
        <v>113</v>
      </c>
      <c r="G18" s="21" t="s">
        <v>114</v>
      </c>
      <c r="H18" s="16" t="s">
        <v>115</v>
      </c>
      <c r="I18" s="21"/>
      <c r="J18" s="21"/>
      <c r="K18" s="21"/>
      <c r="L18" s="17">
        <v>20</v>
      </c>
      <c r="M18" s="21">
        <v>20</v>
      </c>
      <c r="N18" s="41"/>
      <c r="O18" s="21"/>
      <c r="P18" s="17"/>
      <c r="Q18" s="17"/>
      <c r="R18" s="17"/>
      <c r="S18" s="22"/>
      <c r="T18" s="17"/>
      <c r="U18" s="17"/>
      <c r="V18" s="17"/>
      <c r="W18" s="23">
        <f>SUM(I18:V18)</f>
        <v>40</v>
      </c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26"/>
    </row>
    <row r="27" ht="12.75">
      <c r="U27" s="26"/>
    </row>
    <row r="28" ht="12.75">
      <c r="U28" s="26"/>
    </row>
    <row r="29" ht="12.75">
      <c r="U29" s="26"/>
    </row>
    <row r="30" ht="12.75">
      <c r="U30" s="26"/>
    </row>
    <row r="31" ht="12.75">
      <c r="U31" s="26"/>
    </row>
    <row r="32" ht="12.75">
      <c r="U32" s="26"/>
    </row>
    <row r="33" ht="12.75">
      <c r="U33" s="26"/>
    </row>
    <row r="34" ht="12.75">
      <c r="U34" s="26"/>
    </row>
    <row r="35" ht="12.75">
      <c r="U35" s="26"/>
    </row>
    <row r="36" ht="12.75">
      <c r="U36" s="26"/>
    </row>
    <row r="37" ht="12.75">
      <c r="U37" s="26"/>
    </row>
    <row r="38" ht="12.75">
      <c r="U38" s="26"/>
    </row>
    <row r="39" ht="12.75">
      <c r="U39" s="26"/>
    </row>
    <row r="40" ht="12.75">
      <c r="W40" s="54">
        <f>SUBTOTAL(9,W4:W39)</f>
        <v>6369</v>
      </c>
    </row>
  </sheetData>
  <sheetProtection selectLockedCells="1" selectUnlockedCells="1"/>
  <mergeCells count="11">
    <mergeCell ref="A1:S1"/>
    <mergeCell ref="A2:A3"/>
    <mergeCell ref="B2:B3"/>
    <mergeCell ref="C2:C3"/>
    <mergeCell ref="D2:D3"/>
    <mergeCell ref="E2:E3"/>
    <mergeCell ref="F2:F3"/>
    <mergeCell ref="G2:G3"/>
    <mergeCell ref="I2:M2"/>
    <mergeCell ref="O2:V2"/>
    <mergeCell ref="W2:W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X26"/>
  <sheetViews>
    <sheetView showGridLines="0" zoomScale="125" zoomScaleNormal="125" workbookViewId="0" topLeftCell="A1">
      <selection activeCell="W27" sqref="W27"/>
    </sheetView>
  </sheetViews>
  <sheetFormatPr defaultColWidth="9.140625" defaultRowHeight="12.75"/>
  <cols>
    <col min="1" max="1" width="3.7109375" style="55" customWidth="1"/>
    <col min="2" max="2" width="5.8515625" style="56" customWidth="1"/>
    <col min="3" max="3" width="17.28125" style="0" customWidth="1"/>
    <col min="4" max="4" width="3.8515625" style="1" customWidth="1"/>
    <col min="5" max="5" width="5.57421875" style="1" customWidth="1"/>
    <col min="6" max="6" width="4.7109375" style="1" customWidth="1"/>
    <col min="7" max="7" width="14.28125" style="0" customWidth="1"/>
    <col min="8" max="8" width="6.00390625" style="1" customWidth="1"/>
    <col min="9" max="9" width="3.57421875" style="0" customWidth="1"/>
    <col min="10" max="13" width="3.57421875" style="1" customWidth="1"/>
    <col min="14" max="22" width="3.57421875" style="0" customWidth="1"/>
    <col min="23" max="23" width="4.00390625" style="0" customWidth="1"/>
    <col min="24" max="16384" width="8.8515625" style="0" customWidth="1"/>
  </cols>
  <sheetData>
    <row r="1" spans="1:23" ht="23.25" customHeight="1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.75" customHeight="1">
      <c r="A2" s="57" t="s">
        <v>1</v>
      </c>
      <c r="B2" s="58" t="s">
        <v>2</v>
      </c>
      <c r="C2" s="59" t="s">
        <v>3</v>
      </c>
      <c r="D2" s="60" t="s">
        <v>4</v>
      </c>
      <c r="E2" s="59" t="s">
        <v>5</v>
      </c>
      <c r="F2" s="61" t="s">
        <v>2</v>
      </c>
      <c r="G2" s="59" t="s">
        <v>6</v>
      </c>
      <c r="H2" s="62" t="s">
        <v>7</v>
      </c>
      <c r="I2" s="7" t="s">
        <v>8</v>
      </c>
      <c r="J2" s="7"/>
      <c r="K2" s="7"/>
      <c r="L2" s="7"/>
      <c r="M2" s="7"/>
      <c r="N2" s="63"/>
      <c r="O2" s="9" t="s">
        <v>9</v>
      </c>
      <c r="P2" s="9"/>
      <c r="Q2" s="9"/>
      <c r="R2" s="9"/>
      <c r="S2" s="9"/>
      <c r="T2" s="9"/>
      <c r="U2" s="9"/>
      <c r="V2" s="9"/>
      <c r="W2" s="64" t="s">
        <v>10</v>
      </c>
    </row>
    <row r="3" spans="1:23" ht="94.5" customHeight="1">
      <c r="A3" s="57"/>
      <c r="B3" s="58"/>
      <c r="C3" s="59"/>
      <c r="D3" s="60"/>
      <c r="E3" s="59"/>
      <c r="F3" s="61"/>
      <c r="G3" s="59"/>
      <c r="H3" s="62"/>
      <c r="I3" s="44" t="s">
        <v>11</v>
      </c>
      <c r="J3" s="12" t="s">
        <v>12</v>
      </c>
      <c r="K3" s="13" t="s">
        <v>13</v>
      </c>
      <c r="L3" s="12" t="s">
        <v>14</v>
      </c>
      <c r="M3" s="12" t="s">
        <v>15</v>
      </c>
      <c r="N3" s="63"/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45" t="s">
        <v>23</v>
      </c>
      <c r="W3" s="64"/>
    </row>
    <row r="4" spans="1:23" s="47" customFormat="1" ht="12.75">
      <c r="A4" s="65">
        <v>1</v>
      </c>
      <c r="B4" s="16" t="s">
        <v>117</v>
      </c>
      <c r="C4" s="21" t="s">
        <v>118</v>
      </c>
      <c r="D4" s="16">
        <v>2002</v>
      </c>
      <c r="E4" s="18" t="s">
        <v>119</v>
      </c>
      <c r="F4" s="16" t="s">
        <v>27</v>
      </c>
      <c r="G4" s="21" t="s">
        <v>28</v>
      </c>
      <c r="H4" s="16" t="s">
        <v>29</v>
      </c>
      <c r="I4" s="21">
        <v>80</v>
      </c>
      <c r="J4" s="21">
        <v>100</v>
      </c>
      <c r="K4" s="21">
        <v>100</v>
      </c>
      <c r="L4" s="17">
        <v>100</v>
      </c>
      <c r="M4" s="21">
        <v>100</v>
      </c>
      <c r="N4" s="51"/>
      <c r="O4" s="17">
        <v>60</v>
      </c>
      <c r="P4" s="17">
        <v>80</v>
      </c>
      <c r="Q4" s="17">
        <v>80</v>
      </c>
      <c r="R4" s="20">
        <v>60</v>
      </c>
      <c r="S4" s="22"/>
      <c r="T4" s="17">
        <v>80</v>
      </c>
      <c r="U4" s="20">
        <v>80</v>
      </c>
      <c r="V4" s="17">
        <v>100</v>
      </c>
      <c r="W4" s="23">
        <f>SUM(I4:V4)</f>
        <v>1020</v>
      </c>
    </row>
    <row r="5" spans="1:24" ht="12.75">
      <c r="A5" s="65">
        <v>2</v>
      </c>
      <c r="B5" s="66" t="s">
        <v>120</v>
      </c>
      <c r="C5" s="67" t="s">
        <v>121</v>
      </c>
      <c r="D5" s="49">
        <v>2003</v>
      </c>
      <c r="E5" s="18" t="s">
        <v>119</v>
      </c>
      <c r="F5" s="16" t="s">
        <v>44</v>
      </c>
      <c r="G5" s="67" t="s">
        <v>45</v>
      </c>
      <c r="H5" s="68" t="s">
        <v>41</v>
      </c>
      <c r="I5" s="21">
        <v>60</v>
      </c>
      <c r="J5" s="21">
        <v>50</v>
      </c>
      <c r="K5" s="17">
        <v>80</v>
      </c>
      <c r="L5" s="17">
        <v>80</v>
      </c>
      <c r="M5" s="17">
        <v>80</v>
      </c>
      <c r="N5" s="51"/>
      <c r="O5" s="17">
        <v>80</v>
      </c>
      <c r="P5" s="17">
        <v>50</v>
      </c>
      <c r="Q5" s="17">
        <v>100</v>
      </c>
      <c r="R5" s="20">
        <v>100</v>
      </c>
      <c r="S5" s="22"/>
      <c r="T5" s="17">
        <v>100</v>
      </c>
      <c r="U5" s="17">
        <v>50</v>
      </c>
      <c r="V5" s="17">
        <v>60</v>
      </c>
      <c r="W5" s="23">
        <f>SUM(I5:V5)</f>
        <v>890</v>
      </c>
      <c r="X5" s="26"/>
    </row>
    <row r="6" spans="1:23" s="47" customFormat="1" ht="12.75">
      <c r="A6" s="65">
        <v>3</v>
      </c>
      <c r="B6" s="16" t="s">
        <v>122</v>
      </c>
      <c r="C6" s="69" t="s">
        <v>123</v>
      </c>
      <c r="D6" s="16">
        <v>2002</v>
      </c>
      <c r="E6" s="18" t="s">
        <v>119</v>
      </c>
      <c r="F6" s="16" t="s">
        <v>27</v>
      </c>
      <c r="G6" s="70" t="s">
        <v>28</v>
      </c>
      <c r="H6" s="18" t="s">
        <v>29</v>
      </c>
      <c r="I6" s="21">
        <v>50</v>
      </c>
      <c r="J6" s="21">
        <v>60</v>
      </c>
      <c r="K6" s="21">
        <v>50</v>
      </c>
      <c r="L6" s="17">
        <v>40</v>
      </c>
      <c r="M6" s="21">
        <v>45</v>
      </c>
      <c r="N6" s="51"/>
      <c r="O6" s="17">
        <v>50</v>
      </c>
      <c r="P6" s="17">
        <v>60</v>
      </c>
      <c r="Q6" s="17">
        <v>50</v>
      </c>
      <c r="R6" s="20">
        <v>50</v>
      </c>
      <c r="S6" s="22"/>
      <c r="T6" s="17">
        <v>45</v>
      </c>
      <c r="U6" s="17">
        <v>100</v>
      </c>
      <c r="V6" s="17">
        <v>80</v>
      </c>
      <c r="W6" s="23">
        <f>SUM(I6:V6)</f>
        <v>680</v>
      </c>
    </row>
    <row r="7" spans="1:24" ht="12.75">
      <c r="A7" s="65">
        <v>4</v>
      </c>
      <c r="B7" s="16" t="s">
        <v>124</v>
      </c>
      <c r="C7" s="21" t="s">
        <v>125</v>
      </c>
      <c r="D7" s="16">
        <v>2003</v>
      </c>
      <c r="E7" s="49" t="s">
        <v>119</v>
      </c>
      <c r="F7" s="16" t="s">
        <v>27</v>
      </c>
      <c r="G7" s="21" t="s">
        <v>28</v>
      </c>
      <c r="H7" s="16" t="s">
        <v>29</v>
      </c>
      <c r="I7" s="21"/>
      <c r="J7" s="21">
        <v>40</v>
      </c>
      <c r="K7" s="17">
        <v>60</v>
      </c>
      <c r="L7" s="17">
        <v>50</v>
      </c>
      <c r="M7" s="17">
        <v>60</v>
      </c>
      <c r="N7" s="51"/>
      <c r="O7" s="17">
        <v>100</v>
      </c>
      <c r="P7" s="17">
        <v>100</v>
      </c>
      <c r="Q7" s="17">
        <v>60</v>
      </c>
      <c r="R7" s="20">
        <v>45</v>
      </c>
      <c r="S7" s="22"/>
      <c r="T7" s="17">
        <v>60</v>
      </c>
      <c r="U7" s="17"/>
      <c r="V7" s="17">
        <v>50</v>
      </c>
      <c r="W7" s="23">
        <f>SUM(I7:V7)</f>
        <v>625</v>
      </c>
      <c r="X7" s="26"/>
    </row>
    <row r="8" spans="1:23" s="47" customFormat="1" ht="12.75">
      <c r="A8" s="65">
        <v>5</v>
      </c>
      <c r="B8" s="16" t="s">
        <v>126</v>
      </c>
      <c r="C8" s="21" t="s">
        <v>127</v>
      </c>
      <c r="D8" s="16">
        <v>2003</v>
      </c>
      <c r="E8" s="16" t="s">
        <v>119</v>
      </c>
      <c r="F8" s="16" t="s">
        <v>128</v>
      </c>
      <c r="G8" s="21" t="s">
        <v>129</v>
      </c>
      <c r="H8" s="16" t="s">
        <v>41</v>
      </c>
      <c r="I8" s="21">
        <v>100</v>
      </c>
      <c r="J8" s="21">
        <v>80</v>
      </c>
      <c r="K8" s="17"/>
      <c r="L8" s="17">
        <v>60</v>
      </c>
      <c r="M8" s="17">
        <v>50</v>
      </c>
      <c r="N8" s="51"/>
      <c r="O8" s="17"/>
      <c r="P8" s="17"/>
      <c r="Q8" s="17"/>
      <c r="R8" s="20">
        <v>80</v>
      </c>
      <c r="S8" s="22"/>
      <c r="T8" s="17"/>
      <c r="U8" s="17">
        <v>60</v>
      </c>
      <c r="V8" s="17">
        <v>40</v>
      </c>
      <c r="W8" s="23">
        <f>SUM(I8:V8)</f>
        <v>470</v>
      </c>
    </row>
    <row r="9" spans="1:23" s="47" customFormat="1" ht="12.75">
      <c r="A9" s="65">
        <v>6</v>
      </c>
      <c r="B9" s="18" t="s">
        <v>93</v>
      </c>
      <c r="C9" s="69" t="s">
        <v>94</v>
      </c>
      <c r="D9" s="18">
        <v>2005</v>
      </c>
      <c r="E9" s="18" t="s">
        <v>119</v>
      </c>
      <c r="F9" s="16" t="s">
        <v>34</v>
      </c>
      <c r="G9" s="69" t="s">
        <v>35</v>
      </c>
      <c r="H9" s="18" t="s">
        <v>36</v>
      </c>
      <c r="I9" s="21">
        <v>45</v>
      </c>
      <c r="J9" s="21">
        <v>45</v>
      </c>
      <c r="K9" s="17">
        <v>45</v>
      </c>
      <c r="L9" s="17">
        <v>45</v>
      </c>
      <c r="M9" s="17">
        <v>40</v>
      </c>
      <c r="N9" s="51"/>
      <c r="O9" s="17">
        <v>45</v>
      </c>
      <c r="P9" s="17"/>
      <c r="Q9" s="17"/>
      <c r="R9" s="20"/>
      <c r="S9" s="22"/>
      <c r="T9" s="17">
        <v>50</v>
      </c>
      <c r="U9" s="17"/>
      <c r="V9" s="17">
        <v>45</v>
      </c>
      <c r="W9" s="23">
        <f>SUM(I9:V9)</f>
        <v>360</v>
      </c>
    </row>
    <row r="10" spans="1:23" ht="12.75">
      <c r="A10" s="65">
        <v>7</v>
      </c>
      <c r="B10" s="16" t="s">
        <v>99</v>
      </c>
      <c r="C10" s="21" t="s">
        <v>100</v>
      </c>
      <c r="D10" s="16">
        <v>2005</v>
      </c>
      <c r="E10" s="49" t="s">
        <v>119</v>
      </c>
      <c r="F10" s="16" t="s">
        <v>34</v>
      </c>
      <c r="G10" s="21" t="s">
        <v>35</v>
      </c>
      <c r="H10" s="16" t="s">
        <v>36</v>
      </c>
      <c r="I10" s="21"/>
      <c r="J10" s="21"/>
      <c r="K10" s="17">
        <v>36</v>
      </c>
      <c r="L10" s="17">
        <v>36</v>
      </c>
      <c r="M10" s="17">
        <v>36</v>
      </c>
      <c r="N10" s="51"/>
      <c r="O10" s="17">
        <v>40</v>
      </c>
      <c r="P10" s="17"/>
      <c r="Q10" s="17">
        <v>45</v>
      </c>
      <c r="R10" s="20">
        <v>40</v>
      </c>
      <c r="S10" s="22"/>
      <c r="T10" s="17">
        <v>40</v>
      </c>
      <c r="U10" s="17"/>
      <c r="V10" s="17"/>
      <c r="W10" s="23">
        <f>SUM(I10:V10)</f>
        <v>273</v>
      </c>
    </row>
    <row r="11" spans="1:23" ht="12.75">
      <c r="A11" s="65">
        <v>8</v>
      </c>
      <c r="B11" s="49" t="s">
        <v>130</v>
      </c>
      <c r="C11" s="29" t="s">
        <v>131</v>
      </c>
      <c r="D11" s="49">
        <v>2003</v>
      </c>
      <c r="E11" s="18" t="s">
        <v>119</v>
      </c>
      <c r="F11" s="49" t="s">
        <v>132</v>
      </c>
      <c r="G11" s="30" t="s">
        <v>133</v>
      </c>
      <c r="H11" s="68" t="s">
        <v>41</v>
      </c>
      <c r="I11" s="21">
        <v>40</v>
      </c>
      <c r="J11" s="21">
        <v>36</v>
      </c>
      <c r="K11" s="21">
        <v>40</v>
      </c>
      <c r="L11" s="17"/>
      <c r="M11" s="21"/>
      <c r="N11" s="51"/>
      <c r="O11" s="17"/>
      <c r="P11" s="17"/>
      <c r="Q11" s="17"/>
      <c r="R11" s="20"/>
      <c r="S11" s="22"/>
      <c r="T11" s="17"/>
      <c r="U11" s="30"/>
      <c r="V11" s="17"/>
      <c r="W11" s="23">
        <f>SUM(I11:V11)</f>
        <v>116</v>
      </c>
    </row>
    <row r="12" spans="1:23" ht="12.75">
      <c r="A12" s="65">
        <v>9</v>
      </c>
      <c r="B12" s="16" t="s">
        <v>134</v>
      </c>
      <c r="C12" s="21" t="s">
        <v>135</v>
      </c>
      <c r="D12" s="16">
        <v>2003</v>
      </c>
      <c r="E12" s="16" t="s">
        <v>119</v>
      </c>
      <c r="F12" s="16" t="s">
        <v>39</v>
      </c>
      <c r="G12" s="21" t="s">
        <v>136</v>
      </c>
      <c r="H12" s="16" t="s">
        <v>41</v>
      </c>
      <c r="I12" s="21"/>
      <c r="J12" s="21"/>
      <c r="K12" s="21"/>
      <c r="L12" s="21">
        <v>32</v>
      </c>
      <c r="M12" s="21"/>
      <c r="N12" s="51"/>
      <c r="O12" s="17"/>
      <c r="P12" s="17"/>
      <c r="Q12" s="17"/>
      <c r="R12" s="17"/>
      <c r="S12" s="22"/>
      <c r="T12" s="17"/>
      <c r="U12" s="30"/>
      <c r="V12" s="17"/>
      <c r="W12" s="23">
        <f>SUM(I12:V12)</f>
        <v>32</v>
      </c>
    </row>
    <row r="13" ht="12.75">
      <c r="U13" s="71"/>
    </row>
    <row r="14" ht="12.75">
      <c r="U14" s="53"/>
    </row>
    <row r="15" ht="12.75">
      <c r="U15" s="53"/>
    </row>
    <row r="16" ht="12.75">
      <c r="U16" s="53"/>
    </row>
    <row r="17" ht="12.75"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W26" s="54">
        <f>SUBTOTAL(9,W4:W25)</f>
        <v>4466</v>
      </c>
    </row>
  </sheetData>
  <sheetProtection selectLockedCells="1" selectUnlockedCells="1"/>
  <mergeCells count="12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O2:V2"/>
    <mergeCell ref="W2:W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B26"/>
  <sheetViews>
    <sheetView showGridLines="0" zoomScale="125" zoomScaleNormal="125" workbookViewId="0" topLeftCell="A1">
      <selection activeCell="W27" sqref="W27"/>
    </sheetView>
  </sheetViews>
  <sheetFormatPr defaultColWidth="9.140625" defaultRowHeight="12.75"/>
  <cols>
    <col min="1" max="1" width="3.7109375" style="55" customWidth="1"/>
    <col min="2" max="2" width="5.8515625" style="56" customWidth="1"/>
    <col min="3" max="3" width="17.28125" style="0" customWidth="1"/>
    <col min="4" max="4" width="3.8515625" style="1" customWidth="1"/>
    <col min="5" max="5" width="5.57421875" style="1" customWidth="1"/>
    <col min="6" max="6" width="4.7109375" style="1" customWidth="1"/>
    <col min="7" max="7" width="14.28125" style="0" customWidth="1"/>
    <col min="8" max="8" width="6.00390625" style="1" customWidth="1"/>
    <col min="9" max="9" width="3.57421875" style="0" customWidth="1"/>
    <col min="10" max="13" width="3.57421875" style="1" customWidth="1"/>
    <col min="14" max="22" width="3.57421875" style="0" customWidth="1"/>
    <col min="23" max="23" width="4.00390625" style="0" customWidth="1"/>
    <col min="24" max="16384" width="8.8515625" style="0" customWidth="1"/>
  </cols>
  <sheetData>
    <row r="1" spans="1:23" ht="23.25" customHeight="1">
      <c r="A1" s="3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.75" customHeight="1">
      <c r="A2" s="57" t="s">
        <v>1</v>
      </c>
      <c r="B2" s="58" t="s">
        <v>2</v>
      </c>
      <c r="C2" s="59" t="s">
        <v>3</v>
      </c>
      <c r="D2" s="60" t="s">
        <v>4</v>
      </c>
      <c r="E2" s="59" t="s">
        <v>5</v>
      </c>
      <c r="F2" s="61" t="s">
        <v>2</v>
      </c>
      <c r="G2" s="59" t="s">
        <v>6</v>
      </c>
      <c r="H2" s="62" t="s">
        <v>7</v>
      </c>
      <c r="I2" s="7" t="s">
        <v>8</v>
      </c>
      <c r="J2" s="7"/>
      <c r="K2" s="7"/>
      <c r="L2" s="7"/>
      <c r="M2" s="7"/>
      <c r="N2" s="63"/>
      <c r="O2" s="72" t="s">
        <v>9</v>
      </c>
      <c r="P2" s="72"/>
      <c r="Q2" s="72"/>
      <c r="R2" s="72"/>
      <c r="S2" s="72"/>
      <c r="T2" s="72"/>
      <c r="U2" s="72"/>
      <c r="V2" s="72"/>
      <c r="W2" s="64" t="s">
        <v>10</v>
      </c>
    </row>
    <row r="3" spans="1:23" ht="94.5" customHeight="1">
      <c r="A3" s="57"/>
      <c r="B3" s="58"/>
      <c r="C3" s="59"/>
      <c r="D3" s="60"/>
      <c r="E3" s="59"/>
      <c r="F3" s="61"/>
      <c r="G3" s="59"/>
      <c r="H3" s="62"/>
      <c r="I3" s="44" t="s">
        <v>11</v>
      </c>
      <c r="J3" s="12" t="s">
        <v>12</v>
      </c>
      <c r="K3" s="13" t="s">
        <v>13</v>
      </c>
      <c r="L3" s="12" t="s">
        <v>14</v>
      </c>
      <c r="M3" s="12" t="s">
        <v>15</v>
      </c>
      <c r="N3" s="63"/>
      <c r="O3" s="15" t="s">
        <v>16</v>
      </c>
      <c r="P3" s="15" t="s">
        <v>17</v>
      </c>
      <c r="Q3" s="73" t="s">
        <v>138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64"/>
    </row>
    <row r="4" spans="1:23" s="47" customFormat="1" ht="12.75">
      <c r="A4" s="65">
        <v>1</v>
      </c>
      <c r="B4" s="16" t="s">
        <v>139</v>
      </c>
      <c r="C4" s="69" t="s">
        <v>140</v>
      </c>
      <c r="D4" s="16">
        <v>2002</v>
      </c>
      <c r="E4" s="18" t="s">
        <v>119</v>
      </c>
      <c r="F4" s="16" t="s">
        <v>27</v>
      </c>
      <c r="G4" s="70" t="s">
        <v>28</v>
      </c>
      <c r="H4" s="18" t="s">
        <v>29</v>
      </c>
      <c r="I4" s="21">
        <v>80</v>
      </c>
      <c r="J4" s="21">
        <v>80</v>
      </c>
      <c r="K4" s="21">
        <v>45</v>
      </c>
      <c r="L4" s="17">
        <v>100</v>
      </c>
      <c r="M4" s="21">
        <v>100</v>
      </c>
      <c r="N4" s="51"/>
      <c r="O4" s="17">
        <v>100</v>
      </c>
      <c r="P4" s="17">
        <v>100</v>
      </c>
      <c r="Q4" s="17">
        <v>100</v>
      </c>
      <c r="R4" s="74">
        <v>100</v>
      </c>
      <c r="S4" s="75"/>
      <c r="T4" s="76">
        <v>100</v>
      </c>
      <c r="U4" s="20">
        <v>100</v>
      </c>
      <c r="V4" s="17">
        <v>100</v>
      </c>
      <c r="W4" s="77">
        <f>SUM(I4:V4)</f>
        <v>1105</v>
      </c>
    </row>
    <row r="5" spans="1:23" s="47" customFormat="1" ht="12.75">
      <c r="A5" s="65">
        <v>2</v>
      </c>
      <c r="B5" s="16" t="s">
        <v>141</v>
      </c>
      <c r="C5" s="21" t="s">
        <v>142</v>
      </c>
      <c r="D5" s="16">
        <v>2002</v>
      </c>
      <c r="E5" s="16" t="s">
        <v>119</v>
      </c>
      <c r="F5" s="16" t="s">
        <v>27</v>
      </c>
      <c r="G5" s="21" t="s">
        <v>28</v>
      </c>
      <c r="H5" s="16" t="s">
        <v>29</v>
      </c>
      <c r="I5" s="21">
        <v>100</v>
      </c>
      <c r="J5" s="21">
        <v>100</v>
      </c>
      <c r="K5" s="17">
        <v>100</v>
      </c>
      <c r="L5" s="17">
        <v>100</v>
      </c>
      <c r="M5" s="17">
        <v>80</v>
      </c>
      <c r="N5" s="51"/>
      <c r="O5" s="17">
        <v>80</v>
      </c>
      <c r="P5" s="17">
        <v>80</v>
      </c>
      <c r="Q5" s="17">
        <v>80</v>
      </c>
      <c r="R5" s="74">
        <v>80</v>
      </c>
      <c r="S5" s="75"/>
      <c r="T5" s="76">
        <v>80</v>
      </c>
      <c r="U5" s="17">
        <v>80</v>
      </c>
      <c r="V5" s="17">
        <v>80</v>
      </c>
      <c r="W5" s="77">
        <f>SUM(I5:V5)</f>
        <v>1040</v>
      </c>
    </row>
    <row r="6" spans="1:24" ht="12.75">
      <c r="A6" s="65">
        <v>3</v>
      </c>
      <c r="B6" s="16" t="s">
        <v>143</v>
      </c>
      <c r="C6" s="21" t="s">
        <v>144</v>
      </c>
      <c r="D6" s="16">
        <v>2003</v>
      </c>
      <c r="E6" s="18" t="s">
        <v>119</v>
      </c>
      <c r="F6" s="16" t="s">
        <v>39</v>
      </c>
      <c r="G6" s="21" t="s">
        <v>40</v>
      </c>
      <c r="H6" s="16" t="s">
        <v>41</v>
      </c>
      <c r="I6" s="21">
        <v>50</v>
      </c>
      <c r="J6" s="21">
        <v>45</v>
      </c>
      <c r="K6" s="17">
        <v>80</v>
      </c>
      <c r="L6" s="17">
        <v>60</v>
      </c>
      <c r="M6" s="17">
        <v>50</v>
      </c>
      <c r="N6" s="51"/>
      <c r="O6" s="17">
        <v>45</v>
      </c>
      <c r="P6" s="17">
        <v>60</v>
      </c>
      <c r="Q6" s="17">
        <v>80</v>
      </c>
      <c r="R6" s="74">
        <v>60</v>
      </c>
      <c r="S6" s="78"/>
      <c r="T6" s="76">
        <v>60</v>
      </c>
      <c r="U6" s="17">
        <v>45</v>
      </c>
      <c r="V6" s="17">
        <v>40</v>
      </c>
      <c r="W6" s="77">
        <f>SUM(I6:V6)</f>
        <v>675</v>
      </c>
      <c r="X6" s="26"/>
    </row>
    <row r="7" spans="1:23" ht="12.75">
      <c r="A7" s="65">
        <v>4</v>
      </c>
      <c r="B7" s="49" t="s">
        <v>145</v>
      </c>
      <c r="C7" s="29" t="s">
        <v>146</v>
      </c>
      <c r="D7" s="49">
        <v>2002</v>
      </c>
      <c r="E7" s="79" t="s">
        <v>119</v>
      </c>
      <c r="F7" s="49" t="s">
        <v>27</v>
      </c>
      <c r="G7" s="30" t="s">
        <v>28</v>
      </c>
      <c r="H7" s="68" t="s">
        <v>29</v>
      </c>
      <c r="I7" s="21">
        <v>45</v>
      </c>
      <c r="J7" s="21">
        <v>50</v>
      </c>
      <c r="K7" s="21">
        <v>50</v>
      </c>
      <c r="L7" s="17">
        <v>50</v>
      </c>
      <c r="M7" s="21">
        <v>45</v>
      </c>
      <c r="N7" s="51"/>
      <c r="O7" s="17">
        <v>60</v>
      </c>
      <c r="P7" s="17">
        <v>40</v>
      </c>
      <c r="Q7" s="17">
        <v>45</v>
      </c>
      <c r="R7" s="74">
        <v>40</v>
      </c>
      <c r="S7" s="78"/>
      <c r="T7" s="76">
        <v>60</v>
      </c>
      <c r="U7" s="17">
        <v>50</v>
      </c>
      <c r="V7" s="17">
        <v>45</v>
      </c>
      <c r="W7" s="77">
        <f>SUM(I7:V7)</f>
        <v>580</v>
      </c>
    </row>
    <row r="8" spans="1:23" s="47" customFormat="1" ht="12.75">
      <c r="A8" s="65">
        <v>5</v>
      </c>
      <c r="B8" s="18" t="s">
        <v>147</v>
      </c>
      <c r="C8" s="21" t="s">
        <v>148</v>
      </c>
      <c r="D8" s="16">
        <v>2003</v>
      </c>
      <c r="E8" s="18" t="s">
        <v>119</v>
      </c>
      <c r="F8" s="16" t="s">
        <v>39</v>
      </c>
      <c r="G8" s="21" t="s">
        <v>40</v>
      </c>
      <c r="H8" s="16" t="s">
        <v>41</v>
      </c>
      <c r="I8" s="21">
        <v>40</v>
      </c>
      <c r="J8" s="21">
        <v>40</v>
      </c>
      <c r="K8" s="21">
        <v>32</v>
      </c>
      <c r="L8" s="17">
        <v>36</v>
      </c>
      <c r="M8" s="21">
        <v>60</v>
      </c>
      <c r="N8" s="51"/>
      <c r="O8" s="17">
        <v>50</v>
      </c>
      <c r="P8" s="17">
        <v>45</v>
      </c>
      <c r="Q8" s="17">
        <v>40</v>
      </c>
      <c r="R8" s="74">
        <v>50</v>
      </c>
      <c r="S8" s="75"/>
      <c r="T8" s="76">
        <v>32</v>
      </c>
      <c r="U8" s="17">
        <v>40</v>
      </c>
      <c r="V8" s="17">
        <v>50</v>
      </c>
      <c r="W8" s="77">
        <f>SUM(I8:V8)</f>
        <v>515</v>
      </c>
    </row>
    <row r="9" spans="1:23" s="47" customFormat="1" ht="12.75">
      <c r="A9" s="65">
        <v>6</v>
      </c>
      <c r="B9" s="16" t="s">
        <v>149</v>
      </c>
      <c r="C9" s="69" t="s">
        <v>150</v>
      </c>
      <c r="D9" s="16">
        <v>2002</v>
      </c>
      <c r="E9" s="18" t="s">
        <v>119</v>
      </c>
      <c r="F9" s="16" t="s">
        <v>27</v>
      </c>
      <c r="G9" s="69" t="s">
        <v>28</v>
      </c>
      <c r="H9" s="18" t="s">
        <v>29</v>
      </c>
      <c r="I9" s="21">
        <v>60</v>
      </c>
      <c r="J9" s="21">
        <v>60</v>
      </c>
      <c r="K9" s="17">
        <v>60</v>
      </c>
      <c r="L9" s="17">
        <v>45</v>
      </c>
      <c r="M9" s="17">
        <v>40</v>
      </c>
      <c r="N9" s="51"/>
      <c r="O9" s="17"/>
      <c r="P9" s="17"/>
      <c r="Q9" s="17"/>
      <c r="R9" s="74"/>
      <c r="S9" s="75"/>
      <c r="T9" s="76">
        <v>45</v>
      </c>
      <c r="U9" s="30">
        <v>60</v>
      </c>
      <c r="V9" s="17">
        <v>60</v>
      </c>
      <c r="W9" s="77">
        <f>SUM(I9:V9)</f>
        <v>430</v>
      </c>
    </row>
    <row r="10" spans="1:24" ht="12.75">
      <c r="A10" s="65">
        <v>7</v>
      </c>
      <c r="B10" s="16" t="s">
        <v>81</v>
      </c>
      <c r="C10" s="21" t="s">
        <v>82</v>
      </c>
      <c r="D10" s="16">
        <v>2004</v>
      </c>
      <c r="E10" s="18" t="s">
        <v>119</v>
      </c>
      <c r="F10" s="16" t="s">
        <v>27</v>
      </c>
      <c r="G10" s="17" t="s">
        <v>28</v>
      </c>
      <c r="H10" s="80" t="s">
        <v>29</v>
      </c>
      <c r="I10" s="21">
        <v>36</v>
      </c>
      <c r="J10" s="21">
        <v>36</v>
      </c>
      <c r="K10" s="17">
        <v>40</v>
      </c>
      <c r="L10" s="17">
        <v>32</v>
      </c>
      <c r="M10" s="17">
        <v>29</v>
      </c>
      <c r="N10" s="51"/>
      <c r="O10" s="17">
        <v>32</v>
      </c>
      <c r="P10" s="17">
        <v>29</v>
      </c>
      <c r="Q10" s="17">
        <v>32</v>
      </c>
      <c r="R10" s="74">
        <v>36</v>
      </c>
      <c r="S10" s="78"/>
      <c r="T10" s="76">
        <v>36</v>
      </c>
      <c r="U10" s="17"/>
      <c r="V10" s="17">
        <v>36</v>
      </c>
      <c r="W10" s="77">
        <f>SUM(I10:V10)</f>
        <v>374</v>
      </c>
      <c r="X10" s="26"/>
    </row>
    <row r="11" spans="1:23" ht="12.75">
      <c r="A11" s="65">
        <v>8</v>
      </c>
      <c r="B11" s="16" t="s">
        <v>151</v>
      </c>
      <c r="C11" s="21" t="s">
        <v>152</v>
      </c>
      <c r="D11" s="16">
        <v>2003</v>
      </c>
      <c r="E11" s="16" t="s">
        <v>119</v>
      </c>
      <c r="F11" s="16" t="s">
        <v>44</v>
      </c>
      <c r="G11" s="17" t="s">
        <v>45</v>
      </c>
      <c r="H11" s="18" t="s">
        <v>41</v>
      </c>
      <c r="I11" s="21">
        <v>26</v>
      </c>
      <c r="J11" s="21">
        <v>29</v>
      </c>
      <c r="K11" s="17">
        <v>26</v>
      </c>
      <c r="L11" s="17">
        <v>26</v>
      </c>
      <c r="M11" s="17">
        <v>32</v>
      </c>
      <c r="N11" s="51"/>
      <c r="O11" s="17">
        <v>36</v>
      </c>
      <c r="P11" s="17">
        <v>32</v>
      </c>
      <c r="Q11" s="17">
        <v>50</v>
      </c>
      <c r="R11" s="74">
        <v>45</v>
      </c>
      <c r="S11" s="78"/>
      <c r="T11" s="76">
        <v>40</v>
      </c>
      <c r="U11" s="17"/>
      <c r="V11" s="17"/>
      <c r="W11" s="77">
        <f>SUM(I11:V11)</f>
        <v>342</v>
      </c>
    </row>
    <row r="12" spans="1:28" ht="12.75">
      <c r="A12" s="65">
        <v>9</v>
      </c>
      <c r="B12" s="18" t="s">
        <v>153</v>
      </c>
      <c r="C12" s="21" t="s">
        <v>154</v>
      </c>
      <c r="D12" s="16">
        <v>2002</v>
      </c>
      <c r="E12" s="16" t="s">
        <v>119</v>
      </c>
      <c r="F12" s="16" t="s">
        <v>39</v>
      </c>
      <c r="G12" s="21" t="s">
        <v>40</v>
      </c>
      <c r="H12" s="16" t="s">
        <v>41</v>
      </c>
      <c r="I12" s="21"/>
      <c r="J12" s="21"/>
      <c r="K12" s="21">
        <v>36</v>
      </c>
      <c r="L12" s="17">
        <v>40</v>
      </c>
      <c r="M12" s="21">
        <v>36</v>
      </c>
      <c r="N12" s="51"/>
      <c r="O12" s="17">
        <v>40</v>
      </c>
      <c r="P12" s="17">
        <v>60</v>
      </c>
      <c r="Q12" s="17">
        <v>36</v>
      </c>
      <c r="R12" s="74">
        <v>29</v>
      </c>
      <c r="S12" s="78"/>
      <c r="T12" s="81">
        <v>29</v>
      </c>
      <c r="U12" s="17">
        <v>32</v>
      </c>
      <c r="V12" s="17"/>
      <c r="W12" s="77">
        <f>SUM(I12:V12)</f>
        <v>338</v>
      </c>
      <c r="X12" s="26"/>
      <c r="Y12" s="26"/>
      <c r="Z12" s="26"/>
      <c r="AA12" s="26"/>
      <c r="AB12" s="26"/>
    </row>
    <row r="13" spans="1:23" ht="12.75">
      <c r="A13" s="65">
        <v>10</v>
      </c>
      <c r="B13" s="16" t="s">
        <v>84</v>
      </c>
      <c r="C13" s="21" t="s">
        <v>85</v>
      </c>
      <c r="D13" s="16">
        <v>2004</v>
      </c>
      <c r="E13" s="16" t="s">
        <v>119</v>
      </c>
      <c r="F13" s="16" t="s">
        <v>27</v>
      </c>
      <c r="G13" s="21" t="s">
        <v>28</v>
      </c>
      <c r="H13" s="16" t="s">
        <v>29</v>
      </c>
      <c r="I13" s="21">
        <v>29</v>
      </c>
      <c r="J13" s="21">
        <v>26</v>
      </c>
      <c r="K13" s="21">
        <v>29</v>
      </c>
      <c r="L13" s="17">
        <v>29</v>
      </c>
      <c r="M13" s="21">
        <v>26</v>
      </c>
      <c r="N13" s="51"/>
      <c r="O13" s="17">
        <v>29</v>
      </c>
      <c r="P13" s="17">
        <v>26</v>
      </c>
      <c r="Q13" s="17">
        <v>29</v>
      </c>
      <c r="R13" s="74">
        <v>26</v>
      </c>
      <c r="S13" s="78"/>
      <c r="T13" s="81"/>
      <c r="U13" s="17"/>
      <c r="V13" s="17">
        <v>29</v>
      </c>
      <c r="W13" s="77">
        <f>SUM(I13:V13)</f>
        <v>278</v>
      </c>
    </row>
    <row r="14" spans="1:24" ht="12.75">
      <c r="A14" s="65">
        <v>11</v>
      </c>
      <c r="B14" s="66" t="s">
        <v>86</v>
      </c>
      <c r="C14" s="67" t="s">
        <v>87</v>
      </c>
      <c r="D14" s="49">
        <v>2004</v>
      </c>
      <c r="E14" s="79" t="s">
        <v>119</v>
      </c>
      <c r="F14" s="49" t="s">
        <v>44</v>
      </c>
      <c r="G14" s="67" t="s">
        <v>45</v>
      </c>
      <c r="H14" s="68" t="s">
        <v>41</v>
      </c>
      <c r="I14" s="21">
        <v>32</v>
      </c>
      <c r="J14" s="21">
        <v>32</v>
      </c>
      <c r="K14" s="17">
        <v>24</v>
      </c>
      <c r="L14" s="17">
        <v>24</v>
      </c>
      <c r="M14" s="17">
        <v>24</v>
      </c>
      <c r="N14" s="51"/>
      <c r="O14" s="17">
        <v>26</v>
      </c>
      <c r="P14" s="17">
        <v>36</v>
      </c>
      <c r="Q14" s="17"/>
      <c r="R14" s="74">
        <v>32</v>
      </c>
      <c r="S14" s="78"/>
      <c r="T14" s="76">
        <v>26</v>
      </c>
      <c r="U14" s="18"/>
      <c r="V14" s="17">
        <v>20</v>
      </c>
      <c r="W14" s="77">
        <f>SUM(I14:V14)</f>
        <v>276</v>
      </c>
      <c r="X14" s="26"/>
    </row>
    <row r="15" spans="1:23" ht="12.75">
      <c r="A15" s="65">
        <v>12</v>
      </c>
      <c r="B15" s="16" t="s">
        <v>91</v>
      </c>
      <c r="C15" s="21" t="s">
        <v>92</v>
      </c>
      <c r="D15" s="16">
        <v>2004</v>
      </c>
      <c r="E15" s="16" t="s">
        <v>119</v>
      </c>
      <c r="F15" s="18" t="s">
        <v>39</v>
      </c>
      <c r="G15" s="21" t="s">
        <v>40</v>
      </c>
      <c r="H15" s="16" t="s">
        <v>41</v>
      </c>
      <c r="I15" s="21"/>
      <c r="J15" s="21">
        <v>22</v>
      </c>
      <c r="K15" s="17">
        <v>20</v>
      </c>
      <c r="L15" s="17">
        <v>22</v>
      </c>
      <c r="M15" s="17">
        <v>18</v>
      </c>
      <c r="N15" s="51"/>
      <c r="O15" s="17">
        <v>24</v>
      </c>
      <c r="P15" s="17">
        <v>24</v>
      </c>
      <c r="Q15" s="17">
        <v>24</v>
      </c>
      <c r="R15" s="74">
        <v>20</v>
      </c>
      <c r="S15" s="78"/>
      <c r="T15" s="76">
        <v>18</v>
      </c>
      <c r="U15" s="17"/>
      <c r="V15" s="17">
        <v>22</v>
      </c>
      <c r="W15" s="77">
        <f>SUM(I15:V15)</f>
        <v>214</v>
      </c>
    </row>
    <row r="16" spans="1:23" ht="12.75">
      <c r="A16" s="65">
        <v>13</v>
      </c>
      <c r="B16" s="49" t="s">
        <v>89</v>
      </c>
      <c r="C16" s="29" t="s">
        <v>90</v>
      </c>
      <c r="D16" s="49">
        <v>2004</v>
      </c>
      <c r="E16" s="18" t="s">
        <v>119</v>
      </c>
      <c r="F16" s="49" t="s">
        <v>44</v>
      </c>
      <c r="G16" s="29" t="s">
        <v>45</v>
      </c>
      <c r="H16" s="49" t="s">
        <v>41</v>
      </c>
      <c r="I16" s="21">
        <v>24</v>
      </c>
      <c r="J16" s="21">
        <v>24</v>
      </c>
      <c r="K16" s="21">
        <v>18</v>
      </c>
      <c r="L16" s="17">
        <v>20</v>
      </c>
      <c r="M16" s="21">
        <v>22</v>
      </c>
      <c r="N16" s="51"/>
      <c r="O16" s="17">
        <v>18</v>
      </c>
      <c r="P16" s="17">
        <v>20</v>
      </c>
      <c r="Q16" s="17">
        <v>26</v>
      </c>
      <c r="R16" s="74">
        <v>22</v>
      </c>
      <c r="S16" s="78"/>
      <c r="T16" s="76"/>
      <c r="U16" s="17"/>
      <c r="V16" s="17">
        <v>18</v>
      </c>
      <c r="W16" s="77">
        <f>SUM(I16:V16)</f>
        <v>212</v>
      </c>
    </row>
    <row r="17" spans="1:23" ht="12.75">
      <c r="A17" s="65">
        <v>14</v>
      </c>
      <c r="B17" s="16" t="s">
        <v>97</v>
      </c>
      <c r="C17" s="69" t="s">
        <v>98</v>
      </c>
      <c r="D17" s="16">
        <v>2005</v>
      </c>
      <c r="E17" s="18" t="s">
        <v>119</v>
      </c>
      <c r="F17" s="16" t="s">
        <v>34</v>
      </c>
      <c r="G17" s="70" t="s">
        <v>35</v>
      </c>
      <c r="H17" s="16" t="s">
        <v>36</v>
      </c>
      <c r="I17" s="21"/>
      <c r="J17" s="21"/>
      <c r="K17" s="17">
        <v>16</v>
      </c>
      <c r="L17" s="17">
        <v>16</v>
      </c>
      <c r="M17" s="17">
        <v>16</v>
      </c>
      <c r="N17" s="51"/>
      <c r="O17" s="17">
        <v>22</v>
      </c>
      <c r="P17" s="17"/>
      <c r="Q17" s="17">
        <v>22</v>
      </c>
      <c r="R17" s="74">
        <v>24</v>
      </c>
      <c r="S17" s="78"/>
      <c r="T17" s="76">
        <v>20</v>
      </c>
      <c r="U17" s="17"/>
      <c r="V17" s="17">
        <v>26</v>
      </c>
      <c r="W17" s="77">
        <f>SUM(I17:V17)</f>
        <v>162</v>
      </c>
    </row>
    <row r="18" spans="1:28" ht="12.75">
      <c r="A18" s="65">
        <v>15</v>
      </c>
      <c r="B18" s="16" t="s">
        <v>155</v>
      </c>
      <c r="C18" s="21" t="s">
        <v>156</v>
      </c>
      <c r="D18" s="16">
        <v>2002</v>
      </c>
      <c r="E18" s="16" t="s">
        <v>119</v>
      </c>
      <c r="F18" s="18" t="s">
        <v>27</v>
      </c>
      <c r="G18" s="21" t="s">
        <v>28</v>
      </c>
      <c r="H18" s="16" t="s">
        <v>29</v>
      </c>
      <c r="I18" s="16"/>
      <c r="J18" s="16"/>
      <c r="K18" s="21">
        <v>22</v>
      </c>
      <c r="L18" s="17">
        <v>18</v>
      </c>
      <c r="M18" s="21">
        <v>15</v>
      </c>
      <c r="N18" s="51"/>
      <c r="O18" s="17">
        <v>20</v>
      </c>
      <c r="P18" s="17">
        <v>22</v>
      </c>
      <c r="Q18" s="17">
        <v>20</v>
      </c>
      <c r="R18" s="74">
        <v>18</v>
      </c>
      <c r="S18" s="78"/>
      <c r="T18" s="76"/>
      <c r="U18" s="17"/>
      <c r="V18" s="17"/>
      <c r="W18" s="77">
        <f>SUM(I18:V18)</f>
        <v>135</v>
      </c>
      <c r="X18" s="26"/>
      <c r="Y18" s="26"/>
      <c r="Z18" s="26"/>
      <c r="AA18" s="26"/>
      <c r="AB18" s="26"/>
    </row>
    <row r="19" spans="1:23" ht="12.75">
      <c r="A19" s="65">
        <v>16</v>
      </c>
      <c r="B19" s="16" t="s">
        <v>157</v>
      </c>
      <c r="C19" s="69" t="s">
        <v>158</v>
      </c>
      <c r="D19" s="16">
        <v>2003</v>
      </c>
      <c r="E19" s="18" t="s">
        <v>119</v>
      </c>
      <c r="F19" s="16" t="s">
        <v>27</v>
      </c>
      <c r="G19" s="70" t="s">
        <v>28</v>
      </c>
      <c r="H19" s="16" t="s">
        <v>29</v>
      </c>
      <c r="I19" s="21"/>
      <c r="J19" s="21"/>
      <c r="K19" s="17">
        <v>15</v>
      </c>
      <c r="L19" s="17"/>
      <c r="M19" s="17">
        <v>12</v>
      </c>
      <c r="N19" s="51"/>
      <c r="O19" s="17">
        <v>16</v>
      </c>
      <c r="P19" s="17">
        <v>18</v>
      </c>
      <c r="Q19" s="17">
        <v>18</v>
      </c>
      <c r="R19" s="74">
        <v>16</v>
      </c>
      <c r="S19" s="78"/>
      <c r="T19" s="76"/>
      <c r="U19" s="17"/>
      <c r="V19" s="17">
        <v>16</v>
      </c>
      <c r="W19" s="77">
        <f>SUM(I19:V19)</f>
        <v>111</v>
      </c>
    </row>
    <row r="20" spans="1:23" ht="12.75">
      <c r="A20" s="65">
        <v>17</v>
      </c>
      <c r="B20" s="82" t="s">
        <v>159</v>
      </c>
      <c r="C20" s="17" t="s">
        <v>160</v>
      </c>
      <c r="D20" s="16">
        <v>2002</v>
      </c>
      <c r="E20" s="16" t="s">
        <v>119</v>
      </c>
      <c r="F20" s="16" t="s">
        <v>113</v>
      </c>
      <c r="G20" s="21" t="s">
        <v>114</v>
      </c>
      <c r="H20" s="16" t="s">
        <v>115</v>
      </c>
      <c r="I20" s="70"/>
      <c r="J20" s="16"/>
      <c r="K20" s="16"/>
      <c r="L20" s="16"/>
      <c r="M20" s="83"/>
      <c r="N20" s="41"/>
      <c r="O20" s="70"/>
      <c r="P20" s="70"/>
      <c r="Q20" s="70"/>
      <c r="R20" s="84"/>
      <c r="S20" s="78"/>
      <c r="T20" s="85">
        <v>24</v>
      </c>
      <c r="U20" s="17">
        <v>36</v>
      </c>
      <c r="V20" s="70">
        <v>32</v>
      </c>
      <c r="W20" s="77">
        <f>SUM(I20:V20)</f>
        <v>92</v>
      </c>
    </row>
    <row r="21" spans="1:23" ht="12.75">
      <c r="A21" s="65">
        <v>18</v>
      </c>
      <c r="B21" s="49" t="s">
        <v>95</v>
      </c>
      <c r="C21" s="29" t="s">
        <v>96</v>
      </c>
      <c r="D21" s="49">
        <v>2005</v>
      </c>
      <c r="E21" s="49" t="s">
        <v>83</v>
      </c>
      <c r="F21" s="49" t="s">
        <v>44</v>
      </c>
      <c r="G21" s="29" t="s">
        <v>45</v>
      </c>
      <c r="H21" s="49" t="s">
        <v>41</v>
      </c>
      <c r="I21" s="29"/>
      <c r="J21" s="29"/>
      <c r="K21" s="30"/>
      <c r="L21" s="30"/>
      <c r="M21" s="30">
        <v>20</v>
      </c>
      <c r="N21" s="86"/>
      <c r="O21" s="30"/>
      <c r="P21" s="30"/>
      <c r="Q21" s="30"/>
      <c r="R21" s="87"/>
      <c r="S21" s="78"/>
      <c r="T21" s="88">
        <v>16</v>
      </c>
      <c r="U21" s="17"/>
      <c r="V21" s="30">
        <v>24</v>
      </c>
      <c r="W21" s="77">
        <f>SUM(I21:V21)</f>
        <v>60</v>
      </c>
    </row>
    <row r="22" spans="1:23" ht="12.75">
      <c r="A22" s="65">
        <v>19</v>
      </c>
      <c r="B22" s="16" t="s">
        <v>111</v>
      </c>
      <c r="C22" s="21" t="s">
        <v>112</v>
      </c>
      <c r="D22" s="16">
        <v>2004</v>
      </c>
      <c r="E22" s="16" t="s">
        <v>83</v>
      </c>
      <c r="F22" s="16" t="s">
        <v>113</v>
      </c>
      <c r="G22" s="21" t="s">
        <v>114</v>
      </c>
      <c r="H22" s="16" t="s">
        <v>115</v>
      </c>
      <c r="I22" s="21"/>
      <c r="J22" s="21"/>
      <c r="K22" s="17"/>
      <c r="L22" s="17">
        <v>15</v>
      </c>
      <c r="M22" s="17">
        <v>14</v>
      </c>
      <c r="N22" s="51"/>
      <c r="O22" s="17"/>
      <c r="P22" s="17"/>
      <c r="Q22" s="17"/>
      <c r="R22" s="74"/>
      <c r="S22" s="78"/>
      <c r="T22" s="76"/>
      <c r="U22" s="17"/>
      <c r="V22" s="17"/>
      <c r="W22" s="77">
        <f>SUM(I22:V22)</f>
        <v>29</v>
      </c>
    </row>
    <row r="23" spans="1:23" ht="12.75">
      <c r="A23" s="65">
        <v>20</v>
      </c>
      <c r="B23" s="16" t="s">
        <v>89</v>
      </c>
      <c r="C23" s="21" t="s">
        <v>90</v>
      </c>
      <c r="D23" s="16">
        <v>2004</v>
      </c>
      <c r="E23" s="16" t="s">
        <v>83</v>
      </c>
      <c r="F23" s="16" t="s">
        <v>44</v>
      </c>
      <c r="G23" s="21" t="s">
        <v>45</v>
      </c>
      <c r="H23" s="16" t="s">
        <v>41</v>
      </c>
      <c r="I23" s="70"/>
      <c r="J23" s="16"/>
      <c r="K23" s="16"/>
      <c r="L23" s="16"/>
      <c r="M23" s="16"/>
      <c r="N23" s="41"/>
      <c r="O23" s="70"/>
      <c r="P23" s="70"/>
      <c r="Q23" s="70"/>
      <c r="R23" s="84"/>
      <c r="S23" s="78"/>
      <c r="T23" s="85">
        <v>22</v>
      </c>
      <c r="U23" s="17"/>
      <c r="V23" s="70"/>
      <c r="W23" s="77">
        <f>SUM(I23:V23)</f>
        <v>22</v>
      </c>
    </row>
    <row r="24" spans="1:23" ht="12.75">
      <c r="A24" s="65">
        <v>21</v>
      </c>
      <c r="B24" s="16" t="s">
        <v>103</v>
      </c>
      <c r="C24" s="21" t="s">
        <v>104</v>
      </c>
      <c r="D24" s="16">
        <v>2005</v>
      </c>
      <c r="E24" s="16" t="s">
        <v>83</v>
      </c>
      <c r="F24" s="16" t="s">
        <v>39</v>
      </c>
      <c r="G24" s="21" t="s">
        <v>40</v>
      </c>
      <c r="H24" s="16" t="s">
        <v>41</v>
      </c>
      <c r="I24" s="21"/>
      <c r="J24" s="21"/>
      <c r="K24" s="17"/>
      <c r="L24" s="17"/>
      <c r="M24" s="17">
        <v>13</v>
      </c>
      <c r="N24" s="51"/>
      <c r="O24" s="17"/>
      <c r="P24" s="17"/>
      <c r="Q24" s="17"/>
      <c r="R24" s="20"/>
      <c r="S24" s="22"/>
      <c r="T24" s="17"/>
      <c r="U24" s="30"/>
      <c r="V24" s="17"/>
      <c r="W24" s="77">
        <f>SUM(I24:V24)</f>
        <v>13</v>
      </c>
    </row>
    <row r="25" ht="12.75">
      <c r="U25" s="89"/>
    </row>
    <row r="26" ht="12.75">
      <c r="W26" s="90">
        <f>SUBTOTAL(9,W4:W25)</f>
        <v>7003</v>
      </c>
    </row>
  </sheetData>
  <sheetProtection selectLockedCells="1" selectUnlockedCells="1"/>
  <mergeCells count="12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O2:V2"/>
    <mergeCell ref="W2:W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AA26"/>
  <sheetViews>
    <sheetView showGridLines="0" zoomScale="125" zoomScaleNormal="125" workbookViewId="0" topLeftCell="A1">
      <selection activeCell="U27" sqref="U27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18.57421875" style="0" customWidth="1"/>
    <col min="4" max="4" width="3.8515625" style="0" customWidth="1"/>
    <col min="5" max="6" width="4.7109375" style="1" customWidth="1"/>
    <col min="7" max="7" width="14.28125" style="0" customWidth="1"/>
    <col min="8" max="8" width="5.140625" style="1" customWidth="1"/>
    <col min="9" max="9" width="3.57421875" style="1" customWidth="1"/>
    <col min="10" max="11" width="3.57421875" style="0" customWidth="1"/>
    <col min="12" max="13" width="3.57421875" style="1" customWidth="1"/>
    <col min="14" max="20" width="3.57421875" style="0" customWidth="1"/>
    <col min="21" max="21" width="3.7109375" style="0" customWidth="1"/>
    <col min="22" max="16384" width="8.8515625" style="0" customWidth="1"/>
  </cols>
  <sheetData>
    <row r="1" spans="1:17" ht="27.75" customHeight="1">
      <c r="A1" s="91" t="s">
        <v>161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21" s="47" customFormat="1" ht="20.25" customHeight="1">
      <c r="A2" s="92" t="s">
        <v>1</v>
      </c>
      <c r="B2" s="93" t="s">
        <v>2</v>
      </c>
      <c r="C2" s="93" t="s">
        <v>3</v>
      </c>
      <c r="D2" s="94" t="s">
        <v>4</v>
      </c>
      <c r="E2" s="93" t="s">
        <v>5</v>
      </c>
      <c r="F2" s="95" t="s">
        <v>2</v>
      </c>
      <c r="G2" s="93" t="s">
        <v>6</v>
      </c>
      <c r="H2" s="96" t="s">
        <v>7</v>
      </c>
      <c r="I2" s="7" t="s">
        <v>8</v>
      </c>
      <c r="J2" s="7"/>
      <c r="K2" s="7"/>
      <c r="L2" s="7"/>
      <c r="M2" s="8"/>
      <c r="N2" s="9" t="s">
        <v>9</v>
      </c>
      <c r="O2" s="9"/>
      <c r="P2" s="9"/>
      <c r="Q2" s="9"/>
      <c r="R2" s="9"/>
      <c r="S2" s="9"/>
      <c r="T2" s="9"/>
      <c r="U2" s="9"/>
    </row>
    <row r="3" spans="1:21" s="47" customFormat="1" ht="93.75" customHeight="1">
      <c r="A3" s="92"/>
      <c r="B3" s="93"/>
      <c r="C3" s="93"/>
      <c r="D3" s="94"/>
      <c r="E3" s="93"/>
      <c r="F3" s="95"/>
      <c r="G3" s="93"/>
      <c r="H3" s="96"/>
      <c r="I3" s="11" t="s">
        <v>11</v>
      </c>
      <c r="J3" s="13" t="s">
        <v>13</v>
      </c>
      <c r="K3" s="12" t="s">
        <v>14</v>
      </c>
      <c r="L3" s="12" t="s">
        <v>15</v>
      </c>
      <c r="M3" s="14"/>
      <c r="N3" s="15" t="s">
        <v>16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97" t="s">
        <v>10</v>
      </c>
    </row>
    <row r="4" spans="1:21" s="47" customFormat="1" ht="12.75">
      <c r="A4" s="16">
        <v>1</v>
      </c>
      <c r="B4" s="16" t="s">
        <v>32</v>
      </c>
      <c r="C4" s="48" t="s">
        <v>33</v>
      </c>
      <c r="D4" s="16">
        <v>2006</v>
      </c>
      <c r="E4" s="16" t="s">
        <v>26</v>
      </c>
      <c r="F4" s="18" t="s">
        <v>34</v>
      </c>
      <c r="G4" s="17" t="s">
        <v>35</v>
      </c>
      <c r="H4" s="18" t="s">
        <v>36</v>
      </c>
      <c r="I4" s="21">
        <v>100</v>
      </c>
      <c r="J4" s="20">
        <v>100</v>
      </c>
      <c r="K4" s="27">
        <v>80</v>
      </c>
      <c r="L4" s="19">
        <v>80</v>
      </c>
      <c r="M4" s="14"/>
      <c r="N4" s="17">
        <v>60</v>
      </c>
      <c r="O4" s="17">
        <v>80</v>
      </c>
      <c r="P4" s="17">
        <v>100</v>
      </c>
      <c r="Q4" s="22"/>
      <c r="R4" s="17">
        <v>80</v>
      </c>
      <c r="S4" s="17">
        <v>100</v>
      </c>
      <c r="T4" s="17">
        <v>100</v>
      </c>
      <c r="U4" s="98">
        <f>SUM(I4:T4)</f>
        <v>880</v>
      </c>
    </row>
    <row r="5" spans="1:21" s="47" customFormat="1" ht="12.75">
      <c r="A5" s="16">
        <v>2</v>
      </c>
      <c r="B5" s="16" t="s">
        <v>24</v>
      </c>
      <c r="C5" s="21" t="s">
        <v>25</v>
      </c>
      <c r="D5" s="16">
        <v>2006</v>
      </c>
      <c r="E5" s="16" t="s">
        <v>26</v>
      </c>
      <c r="F5" s="18" t="s">
        <v>27</v>
      </c>
      <c r="G5" s="17" t="s">
        <v>28</v>
      </c>
      <c r="H5" s="18" t="s">
        <v>29</v>
      </c>
      <c r="I5" s="21">
        <v>80</v>
      </c>
      <c r="J5" s="20">
        <v>80</v>
      </c>
      <c r="K5" s="27">
        <v>100</v>
      </c>
      <c r="L5" s="19">
        <v>100</v>
      </c>
      <c r="M5" s="14"/>
      <c r="N5" s="20">
        <v>100</v>
      </c>
      <c r="O5" s="20">
        <v>100</v>
      </c>
      <c r="P5" s="17">
        <v>60</v>
      </c>
      <c r="Q5" s="22"/>
      <c r="R5" s="17">
        <v>100</v>
      </c>
      <c r="S5" s="20">
        <v>80</v>
      </c>
      <c r="T5" s="17">
        <v>60</v>
      </c>
      <c r="U5" s="98">
        <f>SUM(I5:T5)</f>
        <v>860</v>
      </c>
    </row>
    <row r="6" spans="1:21" s="47" customFormat="1" ht="12.75">
      <c r="A6" s="16">
        <v>3</v>
      </c>
      <c r="B6" s="16" t="s">
        <v>30</v>
      </c>
      <c r="C6" s="21" t="s">
        <v>31</v>
      </c>
      <c r="D6" s="16">
        <v>2006</v>
      </c>
      <c r="E6" s="16" t="s">
        <v>26</v>
      </c>
      <c r="F6" s="18" t="s">
        <v>27</v>
      </c>
      <c r="G6" s="17" t="s">
        <v>28</v>
      </c>
      <c r="H6" s="18" t="s">
        <v>29</v>
      </c>
      <c r="I6" s="21">
        <v>60</v>
      </c>
      <c r="J6" s="20">
        <v>60</v>
      </c>
      <c r="K6" s="27">
        <v>60</v>
      </c>
      <c r="L6" s="27">
        <v>60</v>
      </c>
      <c r="M6" s="14"/>
      <c r="N6" s="17">
        <v>80</v>
      </c>
      <c r="O6" s="17">
        <v>60</v>
      </c>
      <c r="P6" s="20">
        <v>80</v>
      </c>
      <c r="Q6" s="32"/>
      <c r="R6" s="99"/>
      <c r="S6" s="17"/>
      <c r="T6" s="20">
        <v>80</v>
      </c>
      <c r="U6" s="98">
        <f>SUM(I6:T6)</f>
        <v>540</v>
      </c>
    </row>
    <row r="7" spans="1:21" s="47" customFormat="1" ht="12.75">
      <c r="A7" s="16">
        <v>4</v>
      </c>
      <c r="B7" s="16" t="s">
        <v>37</v>
      </c>
      <c r="C7" s="21" t="s">
        <v>38</v>
      </c>
      <c r="D7" s="16">
        <v>2006</v>
      </c>
      <c r="E7" s="16" t="s">
        <v>26</v>
      </c>
      <c r="F7" s="18" t="s">
        <v>39</v>
      </c>
      <c r="G7" s="17" t="s">
        <v>40</v>
      </c>
      <c r="H7" s="18" t="s">
        <v>41</v>
      </c>
      <c r="I7" s="21">
        <v>36</v>
      </c>
      <c r="J7" s="20">
        <v>36</v>
      </c>
      <c r="K7" s="27">
        <v>40</v>
      </c>
      <c r="L7" s="19">
        <v>32</v>
      </c>
      <c r="M7" s="14"/>
      <c r="N7" s="17">
        <v>50</v>
      </c>
      <c r="O7" s="17">
        <v>50</v>
      </c>
      <c r="P7" s="17">
        <v>45</v>
      </c>
      <c r="Q7" s="22"/>
      <c r="R7" s="17">
        <v>60</v>
      </c>
      <c r="S7" s="17">
        <v>60</v>
      </c>
      <c r="T7" s="17">
        <v>50</v>
      </c>
      <c r="U7" s="98">
        <f>SUM(I7:T7)</f>
        <v>459</v>
      </c>
    </row>
    <row r="8" spans="1:24" ht="12.75">
      <c r="A8" s="16">
        <v>5</v>
      </c>
      <c r="B8" s="16" t="s">
        <v>46</v>
      </c>
      <c r="C8" s="21" t="s">
        <v>47</v>
      </c>
      <c r="D8" s="16">
        <v>2006</v>
      </c>
      <c r="E8" s="16" t="s">
        <v>26</v>
      </c>
      <c r="F8" s="18" t="s">
        <v>44</v>
      </c>
      <c r="G8" s="17" t="s">
        <v>45</v>
      </c>
      <c r="H8" s="18" t="s">
        <v>41</v>
      </c>
      <c r="I8" s="21">
        <v>40</v>
      </c>
      <c r="J8" s="20">
        <v>45</v>
      </c>
      <c r="K8" s="27">
        <v>45</v>
      </c>
      <c r="L8" s="19">
        <v>36</v>
      </c>
      <c r="M8" s="14"/>
      <c r="N8" s="17">
        <v>32</v>
      </c>
      <c r="O8" s="17">
        <v>45</v>
      </c>
      <c r="P8" s="17">
        <v>50</v>
      </c>
      <c r="Q8" s="22"/>
      <c r="R8" s="17"/>
      <c r="S8" s="17">
        <v>50</v>
      </c>
      <c r="T8" s="17">
        <v>45</v>
      </c>
      <c r="U8" s="98">
        <f>SUM(I8:T8)</f>
        <v>388</v>
      </c>
      <c r="V8" s="26"/>
      <c r="W8" s="26"/>
      <c r="X8" s="26"/>
    </row>
    <row r="9" spans="1:21" s="47" customFormat="1" ht="12.75">
      <c r="A9" s="16">
        <v>6</v>
      </c>
      <c r="B9" s="16" t="s">
        <v>42</v>
      </c>
      <c r="C9" s="21" t="s">
        <v>43</v>
      </c>
      <c r="D9" s="16">
        <v>2006</v>
      </c>
      <c r="E9" s="16" t="s">
        <v>26</v>
      </c>
      <c r="F9" s="18" t="s">
        <v>44</v>
      </c>
      <c r="G9" s="17" t="s">
        <v>45</v>
      </c>
      <c r="H9" s="18" t="s">
        <v>41</v>
      </c>
      <c r="I9" s="21">
        <v>45</v>
      </c>
      <c r="J9" s="20">
        <v>40</v>
      </c>
      <c r="K9" s="27">
        <v>50</v>
      </c>
      <c r="L9" s="19">
        <v>40</v>
      </c>
      <c r="M9" s="14"/>
      <c r="N9" s="17">
        <v>36</v>
      </c>
      <c r="O9" s="17">
        <v>32</v>
      </c>
      <c r="P9" s="17">
        <v>40</v>
      </c>
      <c r="Q9" s="22"/>
      <c r="R9" s="17">
        <v>36</v>
      </c>
      <c r="S9" s="17">
        <v>36</v>
      </c>
      <c r="T9" s="17">
        <v>32</v>
      </c>
      <c r="U9" s="98">
        <f>SUM(I9:T9)</f>
        <v>387</v>
      </c>
    </row>
    <row r="10" spans="1:24" ht="12.75">
      <c r="A10" s="16">
        <v>7</v>
      </c>
      <c r="B10" s="16" t="s">
        <v>48</v>
      </c>
      <c r="C10" s="21" t="s">
        <v>49</v>
      </c>
      <c r="D10" s="16">
        <v>2007</v>
      </c>
      <c r="E10" s="16" t="s">
        <v>26</v>
      </c>
      <c r="F10" s="18" t="s">
        <v>34</v>
      </c>
      <c r="G10" s="17" t="s">
        <v>35</v>
      </c>
      <c r="H10" s="18" t="s">
        <v>36</v>
      </c>
      <c r="I10" s="21">
        <v>20</v>
      </c>
      <c r="J10" s="20">
        <v>20</v>
      </c>
      <c r="K10" s="19">
        <v>26</v>
      </c>
      <c r="L10" s="19">
        <v>24</v>
      </c>
      <c r="M10" s="14"/>
      <c r="N10" s="17">
        <v>22</v>
      </c>
      <c r="O10" s="17">
        <v>29</v>
      </c>
      <c r="P10" s="17">
        <v>36</v>
      </c>
      <c r="Q10" s="22"/>
      <c r="R10" s="17">
        <v>50</v>
      </c>
      <c r="S10" s="30">
        <v>45</v>
      </c>
      <c r="T10" s="17">
        <v>29</v>
      </c>
      <c r="U10" s="98">
        <f>SUM(I10:T10)</f>
        <v>301</v>
      </c>
      <c r="V10" s="100"/>
      <c r="W10" s="100"/>
      <c r="X10" s="26"/>
    </row>
    <row r="11" spans="1:21" ht="12.75">
      <c r="A11" s="16">
        <v>8</v>
      </c>
      <c r="B11" s="16" t="s">
        <v>50</v>
      </c>
      <c r="C11" s="21" t="s">
        <v>51</v>
      </c>
      <c r="D11" s="16">
        <v>2006</v>
      </c>
      <c r="E11" s="16" t="s">
        <v>26</v>
      </c>
      <c r="F11" s="18" t="s">
        <v>34</v>
      </c>
      <c r="G11" s="17" t="s">
        <v>35</v>
      </c>
      <c r="H11" s="18" t="s">
        <v>36</v>
      </c>
      <c r="I11" s="21">
        <v>50</v>
      </c>
      <c r="J11" s="20">
        <v>50</v>
      </c>
      <c r="K11" s="27"/>
      <c r="L11" s="19">
        <v>50</v>
      </c>
      <c r="M11" s="14"/>
      <c r="N11" s="17">
        <v>45</v>
      </c>
      <c r="O11" s="17"/>
      <c r="P11" s="17"/>
      <c r="Q11" s="22"/>
      <c r="R11" s="17">
        <v>40</v>
      </c>
      <c r="S11" s="17"/>
      <c r="T11" s="17">
        <v>36</v>
      </c>
      <c r="U11" s="98">
        <f>SUM(I11:T11)</f>
        <v>271</v>
      </c>
    </row>
    <row r="12" spans="1:27" ht="12.75">
      <c r="A12" s="16">
        <v>9</v>
      </c>
      <c r="B12" s="16" t="s">
        <v>62</v>
      </c>
      <c r="C12" s="21" t="s">
        <v>63</v>
      </c>
      <c r="D12" s="16">
        <v>2007</v>
      </c>
      <c r="E12" s="16" t="s">
        <v>26</v>
      </c>
      <c r="F12" s="18" t="s">
        <v>39</v>
      </c>
      <c r="G12" s="17" t="s">
        <v>40</v>
      </c>
      <c r="H12" s="18" t="s">
        <v>41</v>
      </c>
      <c r="I12" s="101"/>
      <c r="J12" s="21"/>
      <c r="K12" s="21"/>
      <c r="L12" s="21">
        <v>16</v>
      </c>
      <c r="M12" s="102"/>
      <c r="N12" s="17">
        <v>29</v>
      </c>
      <c r="O12" s="17">
        <v>36</v>
      </c>
      <c r="P12" s="20">
        <v>32</v>
      </c>
      <c r="Q12" s="32"/>
      <c r="R12" s="17"/>
      <c r="S12" s="17">
        <v>40</v>
      </c>
      <c r="T12" s="17">
        <v>24</v>
      </c>
      <c r="U12" s="98">
        <f>SUM(I12:T12)</f>
        <v>177</v>
      </c>
      <c r="V12" s="26"/>
      <c r="W12" s="26"/>
      <c r="X12" s="26"/>
      <c r="Y12" s="26"/>
      <c r="Z12" s="26"/>
      <c r="AA12" s="26"/>
    </row>
    <row r="13" spans="1:24" ht="12.75">
      <c r="A13" s="16">
        <v>10</v>
      </c>
      <c r="B13" s="16" t="s">
        <v>60</v>
      </c>
      <c r="C13" s="21" t="s">
        <v>61</v>
      </c>
      <c r="D13" s="16">
        <v>2007</v>
      </c>
      <c r="E13" s="16" t="s">
        <v>26</v>
      </c>
      <c r="F13" s="18" t="s">
        <v>27</v>
      </c>
      <c r="G13" s="17" t="s">
        <v>28</v>
      </c>
      <c r="H13" s="18" t="s">
        <v>29</v>
      </c>
      <c r="I13" s="21">
        <v>32</v>
      </c>
      <c r="J13" s="17">
        <v>26</v>
      </c>
      <c r="K13" s="21">
        <v>36</v>
      </c>
      <c r="L13" s="19">
        <v>29</v>
      </c>
      <c r="M13" s="14"/>
      <c r="N13" s="17"/>
      <c r="O13" s="17"/>
      <c r="P13" s="17">
        <v>24</v>
      </c>
      <c r="Q13" s="22"/>
      <c r="R13" s="17"/>
      <c r="S13" s="17"/>
      <c r="T13" s="17">
        <v>26</v>
      </c>
      <c r="U13" s="98">
        <f>SUM(I13:T13)</f>
        <v>173</v>
      </c>
      <c r="V13" s="26"/>
      <c r="W13" s="26"/>
      <c r="X13" s="26"/>
    </row>
    <row r="14" spans="1:27" ht="12.75">
      <c r="A14" s="16">
        <v>11</v>
      </c>
      <c r="B14" s="16" t="s">
        <v>54</v>
      </c>
      <c r="C14" s="21" t="s">
        <v>55</v>
      </c>
      <c r="D14" s="16">
        <v>2007</v>
      </c>
      <c r="E14" s="16" t="s">
        <v>26</v>
      </c>
      <c r="F14" s="18" t="s">
        <v>44</v>
      </c>
      <c r="G14" s="17" t="s">
        <v>45</v>
      </c>
      <c r="H14" s="18" t="s">
        <v>41</v>
      </c>
      <c r="I14" s="21">
        <v>22</v>
      </c>
      <c r="J14" s="17">
        <v>24</v>
      </c>
      <c r="K14" s="21">
        <v>20</v>
      </c>
      <c r="L14" s="19">
        <v>20</v>
      </c>
      <c r="M14" s="14"/>
      <c r="N14" s="17">
        <v>18</v>
      </c>
      <c r="O14" s="17">
        <v>20</v>
      </c>
      <c r="P14" s="17">
        <v>29</v>
      </c>
      <c r="Q14" s="22"/>
      <c r="R14" s="17"/>
      <c r="S14" s="18"/>
      <c r="T14" s="17">
        <v>16</v>
      </c>
      <c r="U14" s="98">
        <f>SUM(I14:T14)</f>
        <v>169</v>
      </c>
      <c r="V14" s="100"/>
      <c r="W14" s="100"/>
      <c r="X14" s="100"/>
      <c r="Y14" s="103"/>
      <c r="Z14" s="26"/>
      <c r="AA14" s="26"/>
    </row>
    <row r="15" spans="1:25" ht="12.75">
      <c r="A15" s="16">
        <v>12</v>
      </c>
      <c r="B15" s="16" t="s">
        <v>52</v>
      </c>
      <c r="C15" s="21" t="s">
        <v>53</v>
      </c>
      <c r="D15" s="16">
        <v>2008</v>
      </c>
      <c r="E15" s="16" t="s">
        <v>26</v>
      </c>
      <c r="F15" s="18" t="s">
        <v>34</v>
      </c>
      <c r="G15" s="17" t="s">
        <v>35</v>
      </c>
      <c r="H15" s="18" t="s">
        <v>36</v>
      </c>
      <c r="I15" s="21">
        <v>24</v>
      </c>
      <c r="J15" s="20">
        <v>29</v>
      </c>
      <c r="K15" s="19">
        <v>29</v>
      </c>
      <c r="L15" s="19">
        <v>26</v>
      </c>
      <c r="M15" s="14"/>
      <c r="N15" s="20">
        <v>16</v>
      </c>
      <c r="O15" s="20">
        <v>18</v>
      </c>
      <c r="P15" s="20">
        <v>22</v>
      </c>
      <c r="Q15" s="32"/>
      <c r="R15" s="17"/>
      <c r="S15" s="17"/>
      <c r="T15" s="17"/>
      <c r="U15" s="98">
        <f>SUM(I15:T15)</f>
        <v>164</v>
      </c>
      <c r="V15" s="104"/>
      <c r="W15" s="104"/>
      <c r="X15" s="104"/>
      <c r="Y15" s="26"/>
    </row>
    <row r="16" spans="1:27" ht="12.75">
      <c r="A16" s="16">
        <v>13</v>
      </c>
      <c r="B16" s="16" t="s">
        <v>58</v>
      </c>
      <c r="C16" s="21" t="s">
        <v>59</v>
      </c>
      <c r="D16" s="16">
        <v>2008</v>
      </c>
      <c r="E16" s="16" t="s">
        <v>26</v>
      </c>
      <c r="F16" s="18" t="s">
        <v>34</v>
      </c>
      <c r="G16" s="17" t="s">
        <v>35</v>
      </c>
      <c r="H16" s="18" t="s">
        <v>36</v>
      </c>
      <c r="I16" s="105"/>
      <c r="J16" s="21"/>
      <c r="K16" s="21">
        <v>22</v>
      </c>
      <c r="L16" s="21">
        <v>22</v>
      </c>
      <c r="M16" s="102"/>
      <c r="N16" s="17">
        <v>26</v>
      </c>
      <c r="O16" s="17">
        <v>26</v>
      </c>
      <c r="P16" s="18"/>
      <c r="Q16" s="22"/>
      <c r="R16" s="17">
        <v>45</v>
      </c>
      <c r="S16" s="17"/>
      <c r="T16" s="17"/>
      <c r="U16" s="98">
        <f>SUM(I16:T16)</f>
        <v>141</v>
      </c>
      <c r="V16" s="100"/>
      <c r="W16" s="100"/>
      <c r="X16" s="100"/>
      <c r="Y16" s="103"/>
      <c r="Z16" s="26"/>
      <c r="AA16" s="26"/>
    </row>
    <row r="17" spans="1:21" ht="12.75">
      <c r="A17" s="16">
        <v>14</v>
      </c>
      <c r="B17" s="16" t="s">
        <v>64</v>
      </c>
      <c r="C17" s="21" t="s">
        <v>65</v>
      </c>
      <c r="D17" s="16">
        <v>2006</v>
      </c>
      <c r="E17" s="16" t="s">
        <v>26</v>
      </c>
      <c r="F17" s="18" t="s">
        <v>39</v>
      </c>
      <c r="G17" s="17" t="s">
        <v>40</v>
      </c>
      <c r="H17" s="18" t="s">
        <v>41</v>
      </c>
      <c r="I17" s="106"/>
      <c r="J17" s="107"/>
      <c r="K17" s="107"/>
      <c r="L17" s="106"/>
      <c r="M17" s="102"/>
      <c r="N17" s="70">
        <v>40</v>
      </c>
      <c r="O17" s="70">
        <v>40</v>
      </c>
      <c r="P17" s="107"/>
      <c r="Q17" s="78"/>
      <c r="R17" s="107"/>
      <c r="S17" s="17"/>
      <c r="T17" s="108">
        <v>40</v>
      </c>
      <c r="U17" s="98">
        <f>SUM(I17:T17)</f>
        <v>120</v>
      </c>
    </row>
    <row r="18" spans="1:24" ht="12.75">
      <c r="A18" s="16">
        <v>15</v>
      </c>
      <c r="B18" s="16" t="s">
        <v>56</v>
      </c>
      <c r="C18" s="70" t="s">
        <v>57</v>
      </c>
      <c r="D18" s="16">
        <v>2006</v>
      </c>
      <c r="E18" s="16" t="s">
        <v>26</v>
      </c>
      <c r="F18" s="16" t="s">
        <v>34</v>
      </c>
      <c r="G18" s="70" t="s">
        <v>35</v>
      </c>
      <c r="H18" s="16" t="s">
        <v>36</v>
      </c>
      <c r="I18" s="101"/>
      <c r="J18" s="17">
        <v>32</v>
      </c>
      <c r="K18" s="21">
        <v>32</v>
      </c>
      <c r="L18" s="19">
        <v>45</v>
      </c>
      <c r="M18" s="102"/>
      <c r="N18" s="17"/>
      <c r="O18" s="17"/>
      <c r="P18" s="17"/>
      <c r="Q18" s="22"/>
      <c r="R18" s="17"/>
      <c r="S18" s="17"/>
      <c r="T18" s="17"/>
      <c r="U18" s="98">
        <f>SUM(I18:T18)</f>
        <v>109</v>
      </c>
      <c r="V18" s="100"/>
      <c r="W18" s="100"/>
      <c r="X18" s="26"/>
    </row>
    <row r="19" spans="1:25" ht="12.75">
      <c r="A19" s="16">
        <v>16</v>
      </c>
      <c r="B19" s="16" t="s">
        <v>66</v>
      </c>
      <c r="C19" s="48" t="s">
        <v>67</v>
      </c>
      <c r="D19" s="16">
        <v>2007</v>
      </c>
      <c r="E19" s="16" t="s">
        <v>26</v>
      </c>
      <c r="F19" s="18" t="s">
        <v>27</v>
      </c>
      <c r="G19" s="17" t="s">
        <v>28</v>
      </c>
      <c r="H19" s="18" t="s">
        <v>29</v>
      </c>
      <c r="I19" s="21">
        <v>26</v>
      </c>
      <c r="J19" s="20">
        <v>22</v>
      </c>
      <c r="K19" s="19">
        <v>24</v>
      </c>
      <c r="L19" s="19"/>
      <c r="M19" s="14"/>
      <c r="N19" s="17"/>
      <c r="O19" s="17"/>
      <c r="P19" s="17"/>
      <c r="Q19" s="22"/>
      <c r="R19" s="17"/>
      <c r="S19" s="17"/>
      <c r="T19" s="17">
        <v>20</v>
      </c>
      <c r="U19" s="98">
        <f>SUM(I19:T19)</f>
        <v>92</v>
      </c>
      <c r="V19" s="100"/>
      <c r="W19" s="100"/>
      <c r="X19" s="26"/>
      <c r="Y19" s="26"/>
    </row>
    <row r="20" spans="1:27" ht="12.75">
      <c r="A20" s="16">
        <v>17</v>
      </c>
      <c r="B20" s="16" t="s">
        <v>70</v>
      </c>
      <c r="C20" s="21" t="s">
        <v>71</v>
      </c>
      <c r="D20" s="16">
        <v>2006</v>
      </c>
      <c r="E20" s="16" t="s">
        <v>26</v>
      </c>
      <c r="F20" s="18" t="s">
        <v>44</v>
      </c>
      <c r="G20" s="17" t="s">
        <v>45</v>
      </c>
      <c r="H20" s="18" t="s">
        <v>41</v>
      </c>
      <c r="I20" s="109"/>
      <c r="J20" s="29"/>
      <c r="K20" s="29"/>
      <c r="L20" s="21">
        <v>18</v>
      </c>
      <c r="M20" s="102"/>
      <c r="N20" s="30">
        <v>20</v>
      </c>
      <c r="O20" s="30">
        <v>22</v>
      </c>
      <c r="P20" s="28">
        <v>26</v>
      </c>
      <c r="Q20" s="52"/>
      <c r="R20" s="17"/>
      <c r="S20" s="17"/>
      <c r="T20" s="17"/>
      <c r="U20" s="98">
        <f>SUM(I20:T20)</f>
        <v>86</v>
      </c>
      <c r="V20" s="100"/>
      <c r="W20" s="26"/>
      <c r="X20" s="26"/>
      <c r="Y20" s="26"/>
      <c r="Z20" s="26"/>
      <c r="AA20" s="26"/>
    </row>
    <row r="21" spans="1:21" ht="12.75">
      <c r="A21" s="16">
        <v>18</v>
      </c>
      <c r="B21" s="49" t="s">
        <v>74</v>
      </c>
      <c r="C21" s="29" t="s">
        <v>75</v>
      </c>
      <c r="D21" s="49">
        <v>2007</v>
      </c>
      <c r="E21" s="49" t="s">
        <v>26</v>
      </c>
      <c r="F21" s="79" t="s">
        <v>39</v>
      </c>
      <c r="G21" s="30" t="s">
        <v>40</v>
      </c>
      <c r="H21" s="79" t="s">
        <v>41</v>
      </c>
      <c r="I21" s="40"/>
      <c r="J21" s="110"/>
      <c r="K21" s="110"/>
      <c r="L21" s="40"/>
      <c r="M21" s="102"/>
      <c r="N21" s="111">
        <v>24</v>
      </c>
      <c r="O21" s="111">
        <v>24</v>
      </c>
      <c r="P21" s="110"/>
      <c r="Q21" s="112"/>
      <c r="R21" s="110"/>
      <c r="S21" s="17"/>
      <c r="T21" s="111">
        <v>22</v>
      </c>
      <c r="U21" s="98">
        <f>SUM(I21:T21)</f>
        <v>70</v>
      </c>
    </row>
    <row r="22" spans="1:21" ht="12.75">
      <c r="A22" s="16">
        <v>19</v>
      </c>
      <c r="B22" s="16" t="s">
        <v>76</v>
      </c>
      <c r="C22" s="21" t="s">
        <v>77</v>
      </c>
      <c r="D22" s="16">
        <v>2006</v>
      </c>
      <c r="E22" s="16" t="s">
        <v>26</v>
      </c>
      <c r="F22" s="18" t="s">
        <v>34</v>
      </c>
      <c r="G22" s="17" t="s">
        <v>35</v>
      </c>
      <c r="H22" s="18" t="s">
        <v>36</v>
      </c>
      <c r="I22" s="16"/>
      <c r="J22" s="70"/>
      <c r="K22" s="70"/>
      <c r="L22" s="16"/>
      <c r="M22" s="83"/>
      <c r="N22" s="70"/>
      <c r="O22" s="70"/>
      <c r="P22" s="70"/>
      <c r="Q22" s="113"/>
      <c r="R22" s="70">
        <v>32</v>
      </c>
      <c r="S22" s="17">
        <v>32</v>
      </c>
      <c r="T22" s="111"/>
      <c r="U22" s="98">
        <f>SUM(I22:T22)</f>
        <v>64</v>
      </c>
    </row>
    <row r="23" spans="1:27" ht="12.75">
      <c r="A23" s="16">
        <v>20</v>
      </c>
      <c r="B23" s="49" t="s">
        <v>72</v>
      </c>
      <c r="C23" s="29" t="s">
        <v>73</v>
      </c>
      <c r="D23" s="49">
        <v>2008</v>
      </c>
      <c r="E23" s="49" t="s">
        <v>26</v>
      </c>
      <c r="F23" s="79" t="s">
        <v>44</v>
      </c>
      <c r="G23" s="30" t="s">
        <v>45</v>
      </c>
      <c r="H23" s="79" t="s">
        <v>41</v>
      </c>
      <c r="I23" s="109"/>
      <c r="J23" s="29"/>
      <c r="K23" s="29"/>
      <c r="L23" s="29">
        <v>14</v>
      </c>
      <c r="M23" s="102"/>
      <c r="N23" s="30">
        <v>15</v>
      </c>
      <c r="O23" s="30">
        <v>15</v>
      </c>
      <c r="P23" s="28">
        <v>18</v>
      </c>
      <c r="Q23" s="31"/>
      <c r="R23" s="30"/>
      <c r="S23" s="17"/>
      <c r="T23" s="30"/>
      <c r="U23" s="98">
        <f>SUM(I23:T23)</f>
        <v>62</v>
      </c>
      <c r="V23" s="26"/>
      <c r="W23" s="26"/>
      <c r="X23" s="26"/>
      <c r="Y23" s="26"/>
      <c r="Z23" s="26"/>
      <c r="AA23" s="26"/>
    </row>
    <row r="24" spans="1:21" ht="12.75">
      <c r="A24" s="16">
        <v>21</v>
      </c>
      <c r="B24" s="49" t="s">
        <v>68</v>
      </c>
      <c r="C24" s="29" t="s">
        <v>69</v>
      </c>
      <c r="D24" s="49">
        <v>2006</v>
      </c>
      <c r="E24" s="49" t="s">
        <v>26</v>
      </c>
      <c r="F24" s="79" t="s">
        <v>44</v>
      </c>
      <c r="G24" s="30" t="s">
        <v>45</v>
      </c>
      <c r="H24" s="79" t="s">
        <v>41</v>
      </c>
      <c r="I24" s="40"/>
      <c r="J24" s="110"/>
      <c r="K24" s="110"/>
      <c r="L24" s="40"/>
      <c r="M24" s="114"/>
      <c r="N24" s="111"/>
      <c r="O24" s="111">
        <v>16</v>
      </c>
      <c r="P24" s="111">
        <v>20</v>
      </c>
      <c r="Q24" s="115"/>
      <c r="R24" s="111"/>
      <c r="S24" s="17"/>
      <c r="T24" s="111">
        <v>18</v>
      </c>
      <c r="U24" s="98">
        <f>SUM(I24:T24)</f>
        <v>54</v>
      </c>
    </row>
    <row r="25" spans="1:27" ht="12.75">
      <c r="A25" s="16">
        <v>22</v>
      </c>
      <c r="B25" s="16" t="s">
        <v>78</v>
      </c>
      <c r="C25" s="21" t="s">
        <v>79</v>
      </c>
      <c r="D25" s="16">
        <v>2007</v>
      </c>
      <c r="E25" s="16" t="s">
        <v>26</v>
      </c>
      <c r="F25" s="18" t="s">
        <v>44</v>
      </c>
      <c r="G25" s="17" t="s">
        <v>45</v>
      </c>
      <c r="H25" s="18" t="s">
        <v>41</v>
      </c>
      <c r="I25" s="21">
        <v>29</v>
      </c>
      <c r="J25" s="20"/>
      <c r="K25" s="19"/>
      <c r="L25" s="19"/>
      <c r="M25" s="25"/>
      <c r="N25" s="18"/>
      <c r="O25" s="18"/>
      <c r="P25" s="18"/>
      <c r="Q25" s="32"/>
      <c r="R25" s="17"/>
      <c r="S25" s="17"/>
      <c r="T25" s="17"/>
      <c r="U25" s="98">
        <f>SUM(I25:T25)</f>
        <v>29</v>
      </c>
      <c r="V25" s="100"/>
      <c r="W25" s="100"/>
      <c r="X25" s="100"/>
      <c r="Y25" s="103"/>
      <c r="Z25" s="26"/>
      <c r="AA25" s="26"/>
    </row>
    <row r="26" ht="12.75">
      <c r="U26" s="116">
        <f>SUBTOTAL(9,U4:U25)</f>
        <v>5596</v>
      </c>
    </row>
  </sheetData>
  <sheetProtection selectLockedCells="1" selectUnlockedCells="1"/>
  <mergeCells count="11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N2:U2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Y40"/>
  <sheetViews>
    <sheetView showGridLines="0" zoomScale="125" zoomScaleNormal="125" workbookViewId="0" topLeftCell="A1">
      <selection activeCell="U41" sqref="U41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17.28125" style="0" customWidth="1"/>
    <col min="4" max="5" width="5.140625" style="0" customWidth="1"/>
    <col min="6" max="6" width="4.7109375" style="1" customWidth="1"/>
    <col min="7" max="7" width="14.28125" style="0" customWidth="1"/>
    <col min="8" max="8" width="5.8515625" style="34" customWidth="1"/>
    <col min="9" max="9" width="3.57421875" style="34" customWidth="1"/>
    <col min="10" max="11" width="3.57421875" style="0" customWidth="1"/>
    <col min="12" max="12" width="3.57421875" style="1" customWidth="1"/>
    <col min="13" max="20" width="3.57421875" style="0" customWidth="1"/>
    <col min="21" max="21" width="4.00390625" style="0" customWidth="1"/>
    <col min="22" max="16384" width="8.8515625" style="0" customWidth="1"/>
  </cols>
  <sheetData>
    <row r="1" spans="1:19" ht="27.75" customHeight="1">
      <c r="A1" s="117" t="s">
        <v>162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S1" s="36"/>
    </row>
    <row r="2" spans="1:21" ht="36" customHeight="1">
      <c r="A2" s="4" t="s">
        <v>1</v>
      </c>
      <c r="B2" s="5" t="s">
        <v>2</v>
      </c>
      <c r="C2" s="5" t="s">
        <v>3</v>
      </c>
      <c r="D2" s="38" t="s">
        <v>4</v>
      </c>
      <c r="E2" s="5" t="s">
        <v>5</v>
      </c>
      <c r="F2" s="39" t="s">
        <v>2</v>
      </c>
      <c r="G2" s="5" t="s">
        <v>6</v>
      </c>
      <c r="H2" s="40"/>
      <c r="I2" s="7" t="s">
        <v>8</v>
      </c>
      <c r="J2" s="7"/>
      <c r="K2" s="7"/>
      <c r="L2" s="7"/>
      <c r="M2" s="41"/>
      <c r="N2" s="5" t="s">
        <v>9</v>
      </c>
      <c r="O2" s="5"/>
      <c r="P2" s="5"/>
      <c r="Q2" s="5"/>
      <c r="R2" s="5"/>
      <c r="S2" s="5"/>
      <c r="T2" s="5"/>
      <c r="U2" s="10" t="s">
        <v>10</v>
      </c>
    </row>
    <row r="3" spans="1:21" ht="97.5" customHeight="1">
      <c r="A3" s="4"/>
      <c r="B3" s="5"/>
      <c r="C3" s="5"/>
      <c r="D3" s="38"/>
      <c r="E3" s="5"/>
      <c r="F3" s="39"/>
      <c r="G3" s="5"/>
      <c r="H3" s="118" t="s">
        <v>7</v>
      </c>
      <c r="I3" s="44" t="s">
        <v>11</v>
      </c>
      <c r="J3" s="13" t="s">
        <v>13</v>
      </c>
      <c r="K3" s="12" t="s">
        <v>14</v>
      </c>
      <c r="L3" s="12" t="s">
        <v>15</v>
      </c>
      <c r="M3" s="41"/>
      <c r="N3" s="15" t="s">
        <v>16</v>
      </c>
      <c r="O3" s="15" t="s">
        <v>18</v>
      </c>
      <c r="P3" s="4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0"/>
    </row>
    <row r="4" spans="1:21" s="47" customFormat="1" ht="12.75">
      <c r="A4" s="16">
        <v>1</v>
      </c>
      <c r="B4" s="16" t="s">
        <v>81</v>
      </c>
      <c r="C4" s="21" t="s">
        <v>82</v>
      </c>
      <c r="D4" s="16">
        <v>2004</v>
      </c>
      <c r="E4" s="16" t="s">
        <v>83</v>
      </c>
      <c r="F4" s="18" t="s">
        <v>27</v>
      </c>
      <c r="G4" s="17" t="s">
        <v>28</v>
      </c>
      <c r="H4" s="18" t="s">
        <v>29</v>
      </c>
      <c r="I4" s="21">
        <v>60</v>
      </c>
      <c r="J4" s="17">
        <v>80</v>
      </c>
      <c r="K4" s="21">
        <v>80</v>
      </c>
      <c r="L4" s="27">
        <v>80</v>
      </c>
      <c r="M4" s="41"/>
      <c r="N4" s="17">
        <v>100</v>
      </c>
      <c r="O4" s="17">
        <v>80</v>
      </c>
      <c r="P4" s="17">
        <v>100</v>
      </c>
      <c r="Q4" s="22"/>
      <c r="R4" s="17">
        <v>100</v>
      </c>
      <c r="S4" s="20">
        <v>100</v>
      </c>
      <c r="T4" s="17">
        <v>100</v>
      </c>
      <c r="U4" s="23">
        <f>SUM(I4:T4)</f>
        <v>880</v>
      </c>
    </row>
    <row r="5" spans="1:21" s="47" customFormat="1" ht="12.75">
      <c r="A5" s="16">
        <v>2</v>
      </c>
      <c r="B5" s="16" t="s">
        <v>84</v>
      </c>
      <c r="C5" s="21" t="s">
        <v>85</v>
      </c>
      <c r="D5" s="16">
        <v>2004</v>
      </c>
      <c r="E5" s="16" t="s">
        <v>83</v>
      </c>
      <c r="F5" s="18" t="s">
        <v>27</v>
      </c>
      <c r="G5" s="17" t="s">
        <v>28</v>
      </c>
      <c r="H5" s="18" t="s">
        <v>29</v>
      </c>
      <c r="I5" s="19">
        <v>100</v>
      </c>
      <c r="J5" s="17">
        <v>100</v>
      </c>
      <c r="K5" s="21">
        <v>100</v>
      </c>
      <c r="L5" s="19">
        <v>100</v>
      </c>
      <c r="M5" s="41"/>
      <c r="N5" s="17">
        <v>80</v>
      </c>
      <c r="O5" s="17">
        <v>100</v>
      </c>
      <c r="P5" s="17">
        <v>80</v>
      </c>
      <c r="Q5" s="22"/>
      <c r="R5" s="17"/>
      <c r="S5" s="17">
        <v>60</v>
      </c>
      <c r="T5" s="17">
        <v>80</v>
      </c>
      <c r="U5" s="23">
        <f>SUM(I5:T5)</f>
        <v>800</v>
      </c>
    </row>
    <row r="6" spans="1:21" s="47" customFormat="1" ht="12.75">
      <c r="A6" s="16">
        <v>3</v>
      </c>
      <c r="B6" s="16" t="s">
        <v>86</v>
      </c>
      <c r="C6" s="48" t="s">
        <v>87</v>
      </c>
      <c r="D6" s="16">
        <v>2004</v>
      </c>
      <c r="E6" s="16" t="s">
        <v>83</v>
      </c>
      <c r="F6" s="18" t="s">
        <v>44</v>
      </c>
      <c r="G6" s="17" t="s">
        <v>88</v>
      </c>
      <c r="H6" s="18" t="s">
        <v>41</v>
      </c>
      <c r="I6" s="21">
        <v>80</v>
      </c>
      <c r="J6" s="17">
        <v>60</v>
      </c>
      <c r="K6" s="21">
        <v>40</v>
      </c>
      <c r="L6" s="19">
        <v>60</v>
      </c>
      <c r="M6" s="41"/>
      <c r="N6" s="17">
        <v>60</v>
      </c>
      <c r="O6" s="17">
        <v>45</v>
      </c>
      <c r="P6" s="17">
        <v>60</v>
      </c>
      <c r="Q6" s="22"/>
      <c r="R6" s="17">
        <v>80</v>
      </c>
      <c r="S6" s="17">
        <v>80</v>
      </c>
      <c r="T6" s="17">
        <v>60</v>
      </c>
      <c r="U6" s="23">
        <f>SUM(I6:T6)</f>
        <v>625</v>
      </c>
    </row>
    <row r="7" spans="1:21" s="47" customFormat="1" ht="12.75">
      <c r="A7" s="16">
        <v>4</v>
      </c>
      <c r="B7" s="49" t="s">
        <v>89</v>
      </c>
      <c r="C7" s="29" t="s">
        <v>90</v>
      </c>
      <c r="D7" s="16">
        <v>2004</v>
      </c>
      <c r="E7" s="16" t="s">
        <v>83</v>
      </c>
      <c r="F7" s="16" t="s">
        <v>44</v>
      </c>
      <c r="G7" s="21" t="s">
        <v>45</v>
      </c>
      <c r="H7" s="50" t="s">
        <v>41</v>
      </c>
      <c r="I7" s="21">
        <v>50</v>
      </c>
      <c r="J7" s="17">
        <v>50</v>
      </c>
      <c r="K7" s="21">
        <v>60</v>
      </c>
      <c r="L7" s="19">
        <v>50</v>
      </c>
      <c r="M7" s="41"/>
      <c r="N7" s="17">
        <v>45</v>
      </c>
      <c r="O7" s="17">
        <v>50</v>
      </c>
      <c r="P7" s="17">
        <v>50</v>
      </c>
      <c r="Q7" s="22"/>
      <c r="R7" s="17">
        <v>50</v>
      </c>
      <c r="S7" s="17"/>
      <c r="T7" s="17">
        <v>50</v>
      </c>
      <c r="U7" s="23">
        <f>SUM(I7:T7)</f>
        <v>455</v>
      </c>
    </row>
    <row r="8" spans="1:21" s="47" customFormat="1" ht="12.75">
      <c r="A8" s="16">
        <v>5</v>
      </c>
      <c r="B8" s="16" t="s">
        <v>91</v>
      </c>
      <c r="C8" s="21" t="s">
        <v>92</v>
      </c>
      <c r="D8" s="16">
        <v>2004</v>
      </c>
      <c r="E8" s="16" t="s">
        <v>83</v>
      </c>
      <c r="F8" s="18" t="s">
        <v>39</v>
      </c>
      <c r="G8" s="21" t="s">
        <v>40</v>
      </c>
      <c r="H8" s="16" t="s">
        <v>41</v>
      </c>
      <c r="I8" s="119">
        <v>40</v>
      </c>
      <c r="J8" s="21">
        <v>32</v>
      </c>
      <c r="K8" s="21">
        <v>36</v>
      </c>
      <c r="L8" s="19">
        <v>36</v>
      </c>
      <c r="M8" s="41"/>
      <c r="N8" s="17">
        <v>36</v>
      </c>
      <c r="O8" s="17">
        <v>40</v>
      </c>
      <c r="P8" s="17">
        <v>40</v>
      </c>
      <c r="Q8" s="22"/>
      <c r="R8" s="17">
        <v>40</v>
      </c>
      <c r="S8" s="17">
        <v>50</v>
      </c>
      <c r="T8" s="17">
        <v>45</v>
      </c>
      <c r="U8" s="23">
        <f>SUM(I8:T8)</f>
        <v>395</v>
      </c>
    </row>
    <row r="9" spans="1:21" s="47" customFormat="1" ht="12.75">
      <c r="A9" s="16">
        <v>6</v>
      </c>
      <c r="B9" s="16" t="s">
        <v>95</v>
      </c>
      <c r="C9" s="21" t="s">
        <v>96</v>
      </c>
      <c r="D9" s="16">
        <v>2005</v>
      </c>
      <c r="E9" s="16" t="s">
        <v>83</v>
      </c>
      <c r="F9" s="16" t="s">
        <v>44</v>
      </c>
      <c r="G9" s="21" t="s">
        <v>45</v>
      </c>
      <c r="H9" s="16" t="s">
        <v>41</v>
      </c>
      <c r="I9" s="21">
        <v>45</v>
      </c>
      <c r="J9" s="17">
        <v>45</v>
      </c>
      <c r="K9" s="21">
        <v>45</v>
      </c>
      <c r="L9" s="19">
        <v>45</v>
      </c>
      <c r="M9" s="41"/>
      <c r="N9" s="17">
        <v>32</v>
      </c>
      <c r="O9" s="17"/>
      <c r="P9" s="17">
        <v>32</v>
      </c>
      <c r="Q9" s="22"/>
      <c r="R9" s="17">
        <v>32</v>
      </c>
      <c r="S9" s="17">
        <v>45</v>
      </c>
      <c r="T9" s="17">
        <v>32</v>
      </c>
      <c r="U9" s="23">
        <f>SUM(I9:T9)</f>
        <v>353</v>
      </c>
    </row>
    <row r="10" spans="1:21" s="47" customFormat="1" ht="12.75">
      <c r="A10" s="16">
        <v>7</v>
      </c>
      <c r="B10" s="49" t="s">
        <v>101</v>
      </c>
      <c r="C10" s="48" t="s">
        <v>102</v>
      </c>
      <c r="D10" s="16">
        <v>2005</v>
      </c>
      <c r="E10" s="16" t="s">
        <v>83</v>
      </c>
      <c r="F10" s="16" t="s">
        <v>44</v>
      </c>
      <c r="G10" s="48" t="s">
        <v>45</v>
      </c>
      <c r="H10" s="16" t="s">
        <v>41</v>
      </c>
      <c r="I10" s="19">
        <v>36</v>
      </c>
      <c r="J10" s="21">
        <v>36</v>
      </c>
      <c r="K10" s="21">
        <v>32</v>
      </c>
      <c r="L10" s="19">
        <v>29</v>
      </c>
      <c r="M10" s="41"/>
      <c r="N10" s="17">
        <v>22</v>
      </c>
      <c r="O10" s="17">
        <v>24</v>
      </c>
      <c r="P10" s="17">
        <v>24</v>
      </c>
      <c r="Q10" s="22"/>
      <c r="R10" s="17">
        <v>24</v>
      </c>
      <c r="S10" s="17">
        <v>40</v>
      </c>
      <c r="T10" s="17">
        <v>24</v>
      </c>
      <c r="U10" s="23">
        <f>SUM(I10:T10)</f>
        <v>291</v>
      </c>
    </row>
    <row r="11" spans="1:25" ht="12.75">
      <c r="A11" s="16">
        <v>8</v>
      </c>
      <c r="B11" s="16" t="s">
        <v>107</v>
      </c>
      <c r="C11" s="21" t="s">
        <v>108</v>
      </c>
      <c r="D11" s="16">
        <v>2005</v>
      </c>
      <c r="E11" s="16" t="s">
        <v>83</v>
      </c>
      <c r="F11" s="18" t="s">
        <v>39</v>
      </c>
      <c r="G11" s="17" t="s">
        <v>40</v>
      </c>
      <c r="H11" s="18" t="s">
        <v>41</v>
      </c>
      <c r="I11" s="19"/>
      <c r="J11" s="19"/>
      <c r="K11" s="21"/>
      <c r="L11" s="19">
        <v>40</v>
      </c>
      <c r="M11" s="41"/>
      <c r="N11" s="17">
        <v>50</v>
      </c>
      <c r="O11" s="17">
        <v>60</v>
      </c>
      <c r="P11" s="17">
        <v>45</v>
      </c>
      <c r="Q11" s="22"/>
      <c r="R11" s="17">
        <v>60</v>
      </c>
      <c r="S11" s="30"/>
      <c r="T11" s="17"/>
      <c r="U11" s="23">
        <f>SUM(I11:T11)</f>
        <v>255</v>
      </c>
      <c r="V11" s="26"/>
      <c r="W11" s="26"/>
      <c r="X11" s="26"/>
      <c r="Y11" s="26"/>
    </row>
    <row r="12" spans="1:21" s="47" customFormat="1" ht="12.75">
      <c r="A12" s="16">
        <v>9</v>
      </c>
      <c r="B12" s="16" t="s">
        <v>99</v>
      </c>
      <c r="C12" s="21" t="s">
        <v>100</v>
      </c>
      <c r="D12" s="16">
        <v>2005</v>
      </c>
      <c r="E12" s="16" t="s">
        <v>83</v>
      </c>
      <c r="F12" s="16" t="s">
        <v>34</v>
      </c>
      <c r="G12" s="21" t="s">
        <v>35</v>
      </c>
      <c r="H12" s="16" t="s">
        <v>36</v>
      </c>
      <c r="I12" s="21">
        <v>29</v>
      </c>
      <c r="J12" s="21">
        <v>22</v>
      </c>
      <c r="K12" s="21">
        <v>22</v>
      </c>
      <c r="L12" s="19">
        <v>18</v>
      </c>
      <c r="M12" s="41"/>
      <c r="N12" s="17">
        <v>29</v>
      </c>
      <c r="O12" s="17">
        <v>32</v>
      </c>
      <c r="P12" s="17">
        <v>29</v>
      </c>
      <c r="Q12" s="22"/>
      <c r="R12" s="17">
        <v>45</v>
      </c>
      <c r="S12" s="17"/>
      <c r="T12" s="17"/>
      <c r="U12" s="23">
        <f>SUM(I12:T12)</f>
        <v>226</v>
      </c>
    </row>
    <row r="13" spans="1:25" ht="12.75">
      <c r="A13" s="16">
        <v>10</v>
      </c>
      <c r="B13" s="16" t="s">
        <v>97</v>
      </c>
      <c r="C13" s="70" t="s">
        <v>98</v>
      </c>
      <c r="D13" s="16">
        <v>2005</v>
      </c>
      <c r="E13" s="16" t="s">
        <v>83</v>
      </c>
      <c r="F13" s="16" t="s">
        <v>34</v>
      </c>
      <c r="G13" s="70" t="s">
        <v>35</v>
      </c>
      <c r="H13" s="16" t="s">
        <v>36</v>
      </c>
      <c r="I13" s="21"/>
      <c r="J13" s="21">
        <v>26</v>
      </c>
      <c r="K13" s="29">
        <v>50</v>
      </c>
      <c r="L13" s="19">
        <v>32</v>
      </c>
      <c r="M13" s="120"/>
      <c r="N13" s="67">
        <v>26</v>
      </c>
      <c r="O13" s="67">
        <v>29</v>
      </c>
      <c r="P13" s="17">
        <v>26</v>
      </c>
      <c r="Q13" s="22"/>
      <c r="R13" s="17">
        <v>36</v>
      </c>
      <c r="S13" s="18"/>
      <c r="T13" s="17">
        <v>36</v>
      </c>
      <c r="U13" s="23">
        <f>SUM(I13:T13)</f>
        <v>261</v>
      </c>
      <c r="V13" s="26"/>
      <c r="W13" s="26"/>
      <c r="X13" s="26"/>
      <c r="Y13" s="26"/>
    </row>
    <row r="14" spans="1:21" s="47" customFormat="1" ht="12.75">
      <c r="A14" s="16">
        <v>11</v>
      </c>
      <c r="B14" s="16" t="s">
        <v>105</v>
      </c>
      <c r="C14" s="70" t="s">
        <v>106</v>
      </c>
      <c r="D14" s="16">
        <v>2004</v>
      </c>
      <c r="E14" s="16" t="s">
        <v>83</v>
      </c>
      <c r="F14" s="16" t="s">
        <v>27</v>
      </c>
      <c r="G14" s="70" t="s">
        <v>28</v>
      </c>
      <c r="H14" s="16" t="s">
        <v>29</v>
      </c>
      <c r="I14" s="21"/>
      <c r="J14" s="21">
        <v>40</v>
      </c>
      <c r="K14" s="21">
        <v>26</v>
      </c>
      <c r="L14" s="19">
        <v>22</v>
      </c>
      <c r="M14" s="41"/>
      <c r="N14" s="17">
        <v>40</v>
      </c>
      <c r="O14" s="17">
        <v>36</v>
      </c>
      <c r="P14" s="17">
        <v>36</v>
      </c>
      <c r="Q14" s="22"/>
      <c r="R14" s="17"/>
      <c r="S14" s="17"/>
      <c r="T14" s="17">
        <v>40</v>
      </c>
      <c r="U14" s="23">
        <f>SUM(I14:T14)</f>
        <v>240</v>
      </c>
    </row>
    <row r="15" spans="1:21" s="47" customFormat="1" ht="12.75">
      <c r="A15" s="16">
        <v>12</v>
      </c>
      <c r="B15" s="16" t="s">
        <v>103</v>
      </c>
      <c r="C15" s="21" t="s">
        <v>104</v>
      </c>
      <c r="D15" s="16">
        <v>2005</v>
      </c>
      <c r="E15" s="16" t="s">
        <v>83</v>
      </c>
      <c r="F15" s="16" t="s">
        <v>39</v>
      </c>
      <c r="G15" s="21" t="s">
        <v>40</v>
      </c>
      <c r="H15" s="16" t="s">
        <v>41</v>
      </c>
      <c r="I15" s="21">
        <v>26</v>
      </c>
      <c r="J15" s="21">
        <v>24</v>
      </c>
      <c r="K15" s="21">
        <v>29</v>
      </c>
      <c r="L15" s="19">
        <v>26</v>
      </c>
      <c r="M15" s="41"/>
      <c r="N15" s="17">
        <v>24</v>
      </c>
      <c r="O15" s="17">
        <v>26</v>
      </c>
      <c r="P15" s="17"/>
      <c r="Q15" s="22"/>
      <c r="R15" s="17">
        <v>29</v>
      </c>
      <c r="S15" s="17"/>
      <c r="T15" s="17">
        <v>29</v>
      </c>
      <c r="U15" s="23">
        <f>SUM(I15:T15)</f>
        <v>213</v>
      </c>
    </row>
    <row r="16" spans="1:21" s="47" customFormat="1" ht="12.75">
      <c r="A16" s="16">
        <v>13</v>
      </c>
      <c r="B16" s="16" t="s">
        <v>93</v>
      </c>
      <c r="C16" s="21" t="s">
        <v>94</v>
      </c>
      <c r="D16" s="16">
        <v>2005</v>
      </c>
      <c r="E16" s="16" t="s">
        <v>83</v>
      </c>
      <c r="F16" s="16" t="s">
        <v>34</v>
      </c>
      <c r="G16" s="21" t="s">
        <v>35</v>
      </c>
      <c r="H16" s="16" t="s">
        <v>36</v>
      </c>
      <c r="I16" s="19">
        <v>32</v>
      </c>
      <c r="J16" s="21">
        <v>29</v>
      </c>
      <c r="K16" s="21">
        <v>24</v>
      </c>
      <c r="L16" s="19">
        <v>24</v>
      </c>
      <c r="M16" s="41"/>
      <c r="N16" s="17"/>
      <c r="O16" s="17"/>
      <c r="P16" s="17"/>
      <c r="Q16" s="22"/>
      <c r="R16" s="17"/>
      <c r="S16" s="17"/>
      <c r="T16" s="17"/>
      <c r="U16" s="23">
        <f>SUM(I16:T16)</f>
        <v>109</v>
      </c>
    </row>
    <row r="17" spans="1:25" ht="12.75">
      <c r="A17" s="16">
        <v>14</v>
      </c>
      <c r="B17" s="16" t="s">
        <v>109</v>
      </c>
      <c r="C17" s="70" t="s">
        <v>110</v>
      </c>
      <c r="D17" s="16">
        <v>2004</v>
      </c>
      <c r="E17" s="16" t="s">
        <v>83</v>
      </c>
      <c r="F17" s="16" t="s">
        <v>39</v>
      </c>
      <c r="G17" s="21" t="s">
        <v>40</v>
      </c>
      <c r="H17" s="16" t="s">
        <v>41</v>
      </c>
      <c r="I17" s="29"/>
      <c r="J17" s="29"/>
      <c r="K17" s="30"/>
      <c r="L17" s="21"/>
      <c r="M17" s="41"/>
      <c r="N17" s="30"/>
      <c r="O17" s="30"/>
      <c r="P17" s="17">
        <v>22</v>
      </c>
      <c r="Q17" s="22"/>
      <c r="R17" s="17">
        <v>26</v>
      </c>
      <c r="S17" s="17"/>
      <c r="T17" s="17">
        <v>26</v>
      </c>
      <c r="U17" s="23">
        <f>SUM(I17:T17)</f>
        <v>74</v>
      </c>
      <c r="V17" s="104"/>
      <c r="W17" s="104"/>
      <c r="X17" s="103"/>
      <c r="Y17" s="26"/>
    </row>
    <row r="18" spans="1:21" s="47" customFormat="1" ht="12.75">
      <c r="A18" s="16">
        <v>15</v>
      </c>
      <c r="B18" s="16" t="s">
        <v>111</v>
      </c>
      <c r="C18" s="21" t="s">
        <v>112</v>
      </c>
      <c r="D18" s="16">
        <v>2004</v>
      </c>
      <c r="E18" s="16" t="s">
        <v>83</v>
      </c>
      <c r="F18" s="16" t="s">
        <v>113</v>
      </c>
      <c r="G18" s="21" t="s">
        <v>114</v>
      </c>
      <c r="H18" s="16" t="s">
        <v>115</v>
      </c>
      <c r="I18" s="21"/>
      <c r="J18" s="21"/>
      <c r="K18" s="21">
        <v>20</v>
      </c>
      <c r="L18" s="19">
        <v>20</v>
      </c>
      <c r="M18" s="41"/>
      <c r="N18" s="17"/>
      <c r="O18" s="17"/>
      <c r="P18" s="17"/>
      <c r="Q18" s="22"/>
      <c r="R18" s="17"/>
      <c r="S18" s="17"/>
      <c r="T18" s="17"/>
      <c r="U18" s="23">
        <f>SUM(I18:T18)</f>
        <v>40</v>
      </c>
    </row>
    <row r="19" ht="12.75">
      <c r="S19" s="53"/>
    </row>
    <row r="20" ht="12.75">
      <c r="S20" s="53"/>
    </row>
    <row r="21" ht="12.75">
      <c r="S21" s="53"/>
    </row>
    <row r="22" ht="12.75">
      <c r="S22" s="53"/>
    </row>
    <row r="23" ht="12.75">
      <c r="S23" s="53"/>
    </row>
    <row r="24" ht="12.75">
      <c r="S24" s="53"/>
    </row>
    <row r="25" ht="12.75">
      <c r="S25" s="53"/>
    </row>
    <row r="26" ht="12.75">
      <c r="S26" s="26"/>
    </row>
    <row r="27" ht="12.75">
      <c r="S27" s="26"/>
    </row>
    <row r="28" ht="12.75">
      <c r="S28" s="26"/>
    </row>
    <row r="29" ht="12.75">
      <c r="S29" s="26"/>
    </row>
    <row r="30" ht="12.75">
      <c r="S30" s="26"/>
    </row>
    <row r="31" ht="12.75">
      <c r="S31" s="26"/>
    </row>
    <row r="32" ht="12.75">
      <c r="S32" s="26"/>
    </row>
    <row r="33" ht="12.75">
      <c r="S33" s="26"/>
    </row>
    <row r="34" ht="12.75">
      <c r="S34" s="26"/>
    </row>
    <row r="35" ht="12.75">
      <c r="S35" s="26"/>
    </row>
    <row r="36" ht="12.75">
      <c r="S36" s="26"/>
    </row>
    <row r="37" ht="12.75">
      <c r="S37" s="26"/>
    </row>
    <row r="38" ht="12.75">
      <c r="S38" s="26"/>
    </row>
    <row r="39" ht="12.75">
      <c r="S39" s="26"/>
    </row>
    <row r="40" ht="12.75">
      <c r="U40" s="54">
        <f>SUBTOTAL(9,U4:U39)</f>
        <v>5217</v>
      </c>
    </row>
  </sheetData>
  <sheetProtection selectLockedCells="1" selectUnlockedCells="1"/>
  <mergeCells count="11">
    <mergeCell ref="A1:O1"/>
    <mergeCell ref="A2:A3"/>
    <mergeCell ref="B2:B3"/>
    <mergeCell ref="C2:C3"/>
    <mergeCell ref="D2:D3"/>
    <mergeCell ref="E2:E3"/>
    <mergeCell ref="F2:F3"/>
    <mergeCell ref="G2:G3"/>
    <mergeCell ref="I2:L2"/>
    <mergeCell ref="N2:T2"/>
    <mergeCell ref="U2:U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U26"/>
  <sheetViews>
    <sheetView showGridLines="0" zoomScale="125" zoomScaleNormal="125" workbookViewId="0" topLeftCell="A1">
      <selection activeCell="U27" sqref="U27"/>
    </sheetView>
  </sheetViews>
  <sheetFormatPr defaultColWidth="9.140625" defaultRowHeight="12.75"/>
  <cols>
    <col min="1" max="1" width="3.7109375" style="121" customWidth="1"/>
    <col min="2" max="2" width="5.28125" style="1" customWidth="1"/>
    <col min="3" max="3" width="17.28125" style="0" customWidth="1"/>
    <col min="4" max="4" width="4.00390625" style="1" customWidth="1"/>
    <col min="5" max="5" width="4.7109375" style="1" customWidth="1"/>
    <col min="6" max="6" width="5.8515625" style="1" customWidth="1"/>
    <col min="7" max="7" width="14.28125" style="0" customWidth="1"/>
    <col min="8" max="8" width="5.140625" style="1" customWidth="1"/>
    <col min="9" max="9" width="3.57421875" style="1" customWidth="1"/>
    <col min="10" max="11" width="3.57421875" style="0" customWidth="1"/>
    <col min="12" max="12" width="3.57421875" style="1" customWidth="1"/>
    <col min="13" max="20" width="3.57421875" style="0" customWidth="1"/>
    <col min="21" max="21" width="4.28125" style="0" customWidth="1"/>
    <col min="22" max="16384" width="8.8515625" style="0" customWidth="1"/>
  </cols>
  <sheetData>
    <row r="1" spans="1:21" ht="27.75" customHeight="1">
      <c r="A1" s="35" t="s">
        <v>163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22"/>
      <c r="P1" s="36"/>
      <c r="Q1" s="36"/>
      <c r="R1" s="36"/>
      <c r="S1" s="36"/>
      <c r="T1" s="36"/>
      <c r="U1" s="37"/>
    </row>
    <row r="2" spans="1:21" ht="34.5" customHeight="1">
      <c r="A2" s="123" t="s">
        <v>1</v>
      </c>
      <c r="B2" s="124" t="s">
        <v>2</v>
      </c>
      <c r="C2" s="5" t="s">
        <v>3</v>
      </c>
      <c r="D2" s="4" t="s">
        <v>4</v>
      </c>
      <c r="E2" s="5" t="s">
        <v>5</v>
      </c>
      <c r="F2" s="6" t="s">
        <v>2</v>
      </c>
      <c r="G2" s="5" t="s">
        <v>6</v>
      </c>
      <c r="H2" s="125" t="s">
        <v>7</v>
      </c>
      <c r="I2" s="7" t="s">
        <v>8</v>
      </c>
      <c r="J2" s="7"/>
      <c r="K2" s="7"/>
      <c r="L2" s="7"/>
      <c r="M2" s="126"/>
      <c r="N2" s="9" t="s">
        <v>9</v>
      </c>
      <c r="O2" s="9"/>
      <c r="P2" s="9"/>
      <c r="Q2" s="9"/>
      <c r="R2" s="9"/>
      <c r="S2" s="9"/>
      <c r="T2" s="9"/>
      <c r="U2" s="64" t="s">
        <v>10</v>
      </c>
    </row>
    <row r="3" spans="1:21" ht="96" customHeight="1">
      <c r="A3" s="123"/>
      <c r="B3" s="124"/>
      <c r="C3" s="5"/>
      <c r="D3" s="4"/>
      <c r="E3" s="5"/>
      <c r="F3" s="6"/>
      <c r="G3" s="5"/>
      <c r="H3" s="125"/>
      <c r="I3" s="44" t="s">
        <v>11</v>
      </c>
      <c r="J3" s="11" t="s">
        <v>13</v>
      </c>
      <c r="K3" s="12" t="s">
        <v>14</v>
      </c>
      <c r="L3" s="12" t="s">
        <v>15</v>
      </c>
      <c r="M3" s="127"/>
      <c r="N3" s="15" t="s">
        <v>16</v>
      </c>
      <c r="O3" s="73" t="s">
        <v>138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64"/>
    </row>
    <row r="4" spans="1:21" s="47" customFormat="1" ht="12.75">
      <c r="A4" s="65">
        <v>1</v>
      </c>
      <c r="B4" s="16" t="s">
        <v>141</v>
      </c>
      <c r="C4" s="21" t="s">
        <v>142</v>
      </c>
      <c r="D4" s="16">
        <v>2002</v>
      </c>
      <c r="E4" s="16" t="s">
        <v>119</v>
      </c>
      <c r="F4" s="16" t="s">
        <v>27</v>
      </c>
      <c r="G4" s="21" t="s">
        <v>28</v>
      </c>
      <c r="H4" s="16" t="s">
        <v>29</v>
      </c>
      <c r="I4" s="16">
        <v>60</v>
      </c>
      <c r="J4" s="20">
        <v>80</v>
      </c>
      <c r="K4" s="21">
        <v>50</v>
      </c>
      <c r="L4" s="19">
        <v>60</v>
      </c>
      <c r="M4" s="25"/>
      <c r="N4" s="17">
        <v>100</v>
      </c>
      <c r="O4" s="17">
        <v>100</v>
      </c>
      <c r="P4" s="17">
        <v>100</v>
      </c>
      <c r="Q4" s="22"/>
      <c r="R4" s="17">
        <v>100</v>
      </c>
      <c r="S4" s="128"/>
      <c r="T4" s="17">
        <v>100</v>
      </c>
      <c r="U4" s="129">
        <f>SUM(I4:T4)</f>
        <v>750</v>
      </c>
    </row>
    <row r="5" spans="1:21" ht="12.75">
      <c r="A5" s="65">
        <v>2</v>
      </c>
      <c r="B5" s="16" t="s">
        <v>147</v>
      </c>
      <c r="C5" s="21" t="s">
        <v>148</v>
      </c>
      <c r="D5" s="16">
        <v>2003</v>
      </c>
      <c r="E5" s="18" t="s">
        <v>119</v>
      </c>
      <c r="F5" s="16" t="s">
        <v>39</v>
      </c>
      <c r="G5" s="21" t="s">
        <v>40</v>
      </c>
      <c r="H5" s="16" t="s">
        <v>41</v>
      </c>
      <c r="I5" s="16">
        <v>80</v>
      </c>
      <c r="J5" s="20">
        <v>60</v>
      </c>
      <c r="K5" s="21">
        <v>45</v>
      </c>
      <c r="L5" s="19">
        <v>100</v>
      </c>
      <c r="M5" s="25"/>
      <c r="N5" s="17">
        <v>50</v>
      </c>
      <c r="O5" s="17">
        <v>45</v>
      </c>
      <c r="P5" s="17">
        <v>60</v>
      </c>
      <c r="Q5" s="22"/>
      <c r="R5" s="17">
        <v>45</v>
      </c>
      <c r="S5" s="22"/>
      <c r="T5" s="17">
        <v>60</v>
      </c>
      <c r="U5" s="129">
        <f>SUM(I5:T5)</f>
        <v>545</v>
      </c>
    </row>
    <row r="6" spans="1:21" s="47" customFormat="1" ht="12.75">
      <c r="A6" s="65">
        <v>3</v>
      </c>
      <c r="B6" s="16" t="s">
        <v>139</v>
      </c>
      <c r="C6" s="69" t="s">
        <v>140</v>
      </c>
      <c r="D6" s="16">
        <v>2002</v>
      </c>
      <c r="E6" s="18" t="s">
        <v>119</v>
      </c>
      <c r="F6" s="16" t="s">
        <v>27</v>
      </c>
      <c r="G6" s="70" t="s">
        <v>28</v>
      </c>
      <c r="H6" s="18" t="s">
        <v>29</v>
      </c>
      <c r="I6" s="16">
        <v>50</v>
      </c>
      <c r="J6" s="20">
        <v>45</v>
      </c>
      <c r="K6" s="21">
        <v>60</v>
      </c>
      <c r="L6" s="19">
        <v>80</v>
      </c>
      <c r="M6" s="25"/>
      <c r="N6" s="17">
        <v>80</v>
      </c>
      <c r="O6" s="17">
        <v>60</v>
      </c>
      <c r="P6" s="17"/>
      <c r="Q6" s="22"/>
      <c r="R6" s="17">
        <v>50</v>
      </c>
      <c r="S6" s="22"/>
      <c r="T6" s="17">
        <v>80</v>
      </c>
      <c r="U6" s="129">
        <f>SUM(I6:T6)</f>
        <v>505</v>
      </c>
    </row>
    <row r="7" spans="1:21" ht="12.75">
      <c r="A7" s="65">
        <v>4</v>
      </c>
      <c r="B7" s="16" t="s">
        <v>143</v>
      </c>
      <c r="C7" s="21" t="s">
        <v>144</v>
      </c>
      <c r="D7" s="16">
        <v>2003</v>
      </c>
      <c r="E7" s="18" t="s">
        <v>119</v>
      </c>
      <c r="F7" s="16" t="s">
        <v>39</v>
      </c>
      <c r="G7" s="21" t="s">
        <v>40</v>
      </c>
      <c r="H7" s="16" t="s">
        <v>41</v>
      </c>
      <c r="I7" s="16">
        <v>36</v>
      </c>
      <c r="J7" s="28">
        <v>40</v>
      </c>
      <c r="K7" s="27">
        <v>40</v>
      </c>
      <c r="L7" s="19">
        <v>36</v>
      </c>
      <c r="M7" s="25"/>
      <c r="N7" s="30">
        <v>60</v>
      </c>
      <c r="O7" s="17">
        <v>80</v>
      </c>
      <c r="P7" s="20">
        <v>80</v>
      </c>
      <c r="Q7" s="128"/>
      <c r="R7" s="17">
        <v>80</v>
      </c>
      <c r="S7" s="22"/>
      <c r="T7" s="17">
        <v>50</v>
      </c>
      <c r="U7" s="129">
        <f>SUM(I7:T7)</f>
        <v>502</v>
      </c>
    </row>
    <row r="8" spans="1:21" s="47" customFormat="1" ht="12.75">
      <c r="A8" s="65">
        <v>5</v>
      </c>
      <c r="B8" s="16" t="s">
        <v>149</v>
      </c>
      <c r="C8" s="69" t="s">
        <v>150</v>
      </c>
      <c r="D8" s="16">
        <v>2002</v>
      </c>
      <c r="E8" s="18" t="s">
        <v>119</v>
      </c>
      <c r="F8" s="16" t="s">
        <v>27</v>
      </c>
      <c r="G8" s="69" t="s">
        <v>28</v>
      </c>
      <c r="H8" s="18" t="s">
        <v>29</v>
      </c>
      <c r="I8" s="16">
        <v>100</v>
      </c>
      <c r="J8" s="20">
        <v>100</v>
      </c>
      <c r="K8" s="21">
        <v>100</v>
      </c>
      <c r="L8" s="19">
        <v>40</v>
      </c>
      <c r="M8" s="25"/>
      <c r="N8" s="17"/>
      <c r="O8" s="17"/>
      <c r="P8" s="17"/>
      <c r="Q8" s="22"/>
      <c r="R8" s="17"/>
      <c r="S8" s="22"/>
      <c r="T8" s="17">
        <v>40</v>
      </c>
      <c r="U8" s="129">
        <f>SUM(I8:T8)</f>
        <v>380</v>
      </c>
    </row>
    <row r="9" spans="1:21" s="47" customFormat="1" ht="12.75">
      <c r="A9" s="65">
        <v>6</v>
      </c>
      <c r="B9" s="16" t="s">
        <v>151</v>
      </c>
      <c r="C9" s="21" t="s">
        <v>152</v>
      </c>
      <c r="D9" s="16">
        <v>2003</v>
      </c>
      <c r="E9" s="16" t="s">
        <v>119</v>
      </c>
      <c r="F9" s="16" t="s">
        <v>44</v>
      </c>
      <c r="G9" s="17" t="s">
        <v>45</v>
      </c>
      <c r="H9" s="18" t="s">
        <v>41</v>
      </c>
      <c r="I9" s="16">
        <v>40</v>
      </c>
      <c r="J9" s="20">
        <v>29</v>
      </c>
      <c r="K9" s="21">
        <v>36</v>
      </c>
      <c r="L9" s="19">
        <v>50</v>
      </c>
      <c r="M9" s="25"/>
      <c r="N9" s="17">
        <v>40</v>
      </c>
      <c r="O9" s="17">
        <v>50</v>
      </c>
      <c r="P9" s="17">
        <v>50</v>
      </c>
      <c r="Q9" s="22"/>
      <c r="R9" s="99">
        <v>60</v>
      </c>
      <c r="S9" s="22"/>
      <c r="T9" s="99"/>
      <c r="U9" s="129">
        <f>SUM(I9:T9)</f>
        <v>355</v>
      </c>
    </row>
    <row r="10" spans="1:21" s="47" customFormat="1" ht="12.75">
      <c r="A10" s="65">
        <v>7</v>
      </c>
      <c r="B10" s="49" t="s">
        <v>145</v>
      </c>
      <c r="C10" s="29" t="s">
        <v>146</v>
      </c>
      <c r="D10" s="49">
        <v>2002</v>
      </c>
      <c r="E10" s="79" t="s">
        <v>119</v>
      </c>
      <c r="F10" s="49" t="s">
        <v>27</v>
      </c>
      <c r="G10" s="30" t="s">
        <v>28</v>
      </c>
      <c r="H10" s="68" t="s">
        <v>29</v>
      </c>
      <c r="I10" s="16">
        <v>45</v>
      </c>
      <c r="J10" s="20">
        <v>50</v>
      </c>
      <c r="K10" s="21">
        <v>80</v>
      </c>
      <c r="L10" s="27">
        <v>45</v>
      </c>
      <c r="M10" s="25"/>
      <c r="N10" s="17">
        <v>36</v>
      </c>
      <c r="O10" s="17"/>
      <c r="P10" s="17">
        <v>40</v>
      </c>
      <c r="Q10" s="22"/>
      <c r="R10" s="17"/>
      <c r="S10" s="22"/>
      <c r="T10" s="17">
        <v>45</v>
      </c>
      <c r="U10" s="129">
        <f>SUM(I10:T10)</f>
        <v>341</v>
      </c>
    </row>
    <row r="11" spans="1:21" ht="12.75">
      <c r="A11" s="65">
        <v>8</v>
      </c>
      <c r="B11" s="18" t="s">
        <v>153</v>
      </c>
      <c r="C11" s="21" t="s">
        <v>154</v>
      </c>
      <c r="D11" s="16">
        <v>2002</v>
      </c>
      <c r="E11" s="16" t="s">
        <v>119</v>
      </c>
      <c r="F11" s="16" t="s">
        <v>39</v>
      </c>
      <c r="G11" s="21" t="s">
        <v>40</v>
      </c>
      <c r="H11" s="16" t="s">
        <v>41</v>
      </c>
      <c r="I11" s="105"/>
      <c r="J11" s="20">
        <v>32</v>
      </c>
      <c r="K11" s="19">
        <v>26</v>
      </c>
      <c r="L11" s="19">
        <v>32</v>
      </c>
      <c r="M11" s="130"/>
      <c r="N11" s="20">
        <v>45</v>
      </c>
      <c r="O11" s="17">
        <v>40</v>
      </c>
      <c r="P11" s="20">
        <v>45</v>
      </c>
      <c r="Q11" s="32"/>
      <c r="R11" s="17">
        <v>40</v>
      </c>
      <c r="S11" s="31"/>
      <c r="T11" s="17"/>
      <c r="U11" s="129">
        <f>SUM(I11:T11)</f>
        <v>260</v>
      </c>
    </row>
    <row r="12" spans="1:21" ht="12.75">
      <c r="A12" s="65">
        <v>9</v>
      </c>
      <c r="B12" s="16" t="s">
        <v>124</v>
      </c>
      <c r="C12" s="70" t="s">
        <v>125</v>
      </c>
      <c r="D12" s="16">
        <v>2003</v>
      </c>
      <c r="E12" s="16" t="s">
        <v>119</v>
      </c>
      <c r="F12" s="16" t="s">
        <v>27</v>
      </c>
      <c r="G12" s="70" t="s">
        <v>28</v>
      </c>
      <c r="H12" s="16" t="s">
        <v>29</v>
      </c>
      <c r="I12" s="101"/>
      <c r="J12" s="20">
        <v>36</v>
      </c>
      <c r="K12" s="21">
        <v>29</v>
      </c>
      <c r="L12" s="19">
        <v>29</v>
      </c>
      <c r="M12" s="130"/>
      <c r="N12" s="17">
        <v>32</v>
      </c>
      <c r="O12" s="17">
        <v>36</v>
      </c>
      <c r="P12" s="20">
        <v>36</v>
      </c>
      <c r="Q12" s="128"/>
      <c r="R12" s="17">
        <v>36</v>
      </c>
      <c r="S12" s="22"/>
      <c r="T12" s="17"/>
      <c r="U12" s="129">
        <f>SUM(I12:T12)</f>
        <v>234</v>
      </c>
    </row>
    <row r="13" spans="1:21" ht="12.75">
      <c r="A13" s="65">
        <v>10</v>
      </c>
      <c r="B13" s="16" t="s">
        <v>157</v>
      </c>
      <c r="C13" s="85" t="s">
        <v>158</v>
      </c>
      <c r="D13" s="105">
        <v>2003</v>
      </c>
      <c r="E13" s="105" t="s">
        <v>119</v>
      </c>
      <c r="F13" s="105" t="s">
        <v>27</v>
      </c>
      <c r="G13" s="85" t="s">
        <v>28</v>
      </c>
      <c r="H13" s="105" t="s">
        <v>29</v>
      </c>
      <c r="I13" s="105"/>
      <c r="J13" s="20">
        <v>22</v>
      </c>
      <c r="K13" s="21"/>
      <c r="L13" s="19">
        <v>20</v>
      </c>
      <c r="M13" s="130"/>
      <c r="N13" s="20">
        <v>29</v>
      </c>
      <c r="O13" s="20">
        <v>32</v>
      </c>
      <c r="P13" s="20">
        <v>32</v>
      </c>
      <c r="Q13" s="22"/>
      <c r="R13" s="17"/>
      <c r="S13" s="32"/>
      <c r="T13" s="17">
        <v>32</v>
      </c>
      <c r="U13" s="129">
        <f>SUM(I13:T13)</f>
        <v>167</v>
      </c>
    </row>
    <row r="14" spans="1:21" ht="12.75">
      <c r="A14" s="65">
        <v>11</v>
      </c>
      <c r="B14" s="16" t="s">
        <v>117</v>
      </c>
      <c r="C14" s="21" t="s">
        <v>118</v>
      </c>
      <c r="D14" s="16">
        <v>2002</v>
      </c>
      <c r="E14" s="18" t="s">
        <v>119</v>
      </c>
      <c r="F14" s="16" t="s">
        <v>27</v>
      </c>
      <c r="G14" s="21" t="s">
        <v>28</v>
      </c>
      <c r="H14" s="16" t="s">
        <v>29</v>
      </c>
      <c r="I14" s="16">
        <v>29</v>
      </c>
      <c r="J14" s="20">
        <v>24</v>
      </c>
      <c r="K14" s="21">
        <v>32</v>
      </c>
      <c r="L14" s="19">
        <v>22</v>
      </c>
      <c r="M14" s="25"/>
      <c r="N14" s="17"/>
      <c r="O14" s="17"/>
      <c r="P14" s="17"/>
      <c r="Q14" s="22"/>
      <c r="R14" s="17"/>
      <c r="S14" s="22"/>
      <c r="T14" s="17"/>
      <c r="U14" s="129">
        <f>SUM(I14:T14)</f>
        <v>107</v>
      </c>
    </row>
    <row r="15" spans="1:21" ht="12.75">
      <c r="A15" s="65">
        <v>12</v>
      </c>
      <c r="B15" s="16" t="s">
        <v>122</v>
      </c>
      <c r="C15" s="69" t="s">
        <v>123</v>
      </c>
      <c r="D15" s="16">
        <v>2002</v>
      </c>
      <c r="E15" s="18" t="s">
        <v>119</v>
      </c>
      <c r="F15" s="16" t="s">
        <v>27</v>
      </c>
      <c r="G15" s="70" t="s">
        <v>28</v>
      </c>
      <c r="H15" s="18" t="s">
        <v>29</v>
      </c>
      <c r="I15" s="16">
        <v>26</v>
      </c>
      <c r="J15" s="20">
        <v>26</v>
      </c>
      <c r="K15" s="21">
        <v>22</v>
      </c>
      <c r="L15" s="19">
        <v>24</v>
      </c>
      <c r="M15" s="25"/>
      <c r="N15" s="17"/>
      <c r="O15" s="17"/>
      <c r="P15" s="17"/>
      <c r="Q15" s="22"/>
      <c r="R15" s="17"/>
      <c r="S15" s="22"/>
      <c r="T15" s="17"/>
      <c r="U15" s="129">
        <f>SUM(I15:T15)</f>
        <v>98</v>
      </c>
    </row>
    <row r="16" spans="1:21" ht="12.75">
      <c r="A16" s="65">
        <v>13</v>
      </c>
      <c r="B16" s="16" t="s">
        <v>126</v>
      </c>
      <c r="C16" s="21" t="s">
        <v>127</v>
      </c>
      <c r="D16" s="16">
        <v>2003</v>
      </c>
      <c r="E16" s="16" t="s">
        <v>119</v>
      </c>
      <c r="F16" s="16" t="s">
        <v>128</v>
      </c>
      <c r="G16" s="21" t="s">
        <v>129</v>
      </c>
      <c r="H16" s="16" t="s">
        <v>41</v>
      </c>
      <c r="I16" s="16">
        <v>32</v>
      </c>
      <c r="J16" s="20"/>
      <c r="K16" s="21">
        <v>24</v>
      </c>
      <c r="L16" s="19">
        <v>26</v>
      </c>
      <c r="M16" s="25"/>
      <c r="N16" s="17"/>
      <c r="O16" s="17"/>
      <c r="P16" s="17"/>
      <c r="Q16" s="22"/>
      <c r="R16" s="17"/>
      <c r="S16" s="22"/>
      <c r="T16" s="17"/>
      <c r="U16" s="129">
        <f>SUM(I16:T16)</f>
        <v>82</v>
      </c>
    </row>
    <row r="17" spans="1:21" ht="12.75">
      <c r="A17" s="65">
        <v>14</v>
      </c>
      <c r="B17" s="49" t="s">
        <v>130</v>
      </c>
      <c r="C17" s="29" t="s">
        <v>131</v>
      </c>
      <c r="D17" s="49">
        <v>2003</v>
      </c>
      <c r="E17" s="79" t="s">
        <v>119</v>
      </c>
      <c r="F17" s="49" t="s">
        <v>132</v>
      </c>
      <c r="G17" s="30" t="s">
        <v>133</v>
      </c>
      <c r="H17" s="68" t="s">
        <v>41</v>
      </c>
      <c r="I17" s="16">
        <v>24</v>
      </c>
      <c r="J17" s="28">
        <v>20</v>
      </c>
      <c r="K17" s="29"/>
      <c r="L17" s="19"/>
      <c r="M17" s="25"/>
      <c r="N17" s="30"/>
      <c r="O17" s="17"/>
      <c r="P17" s="30"/>
      <c r="Q17" s="31"/>
      <c r="R17" s="17"/>
      <c r="S17" s="22"/>
      <c r="T17" s="30"/>
      <c r="U17" s="129">
        <f>SUM(I17:T17)</f>
        <v>44</v>
      </c>
    </row>
    <row r="18" spans="1:21" ht="12.75">
      <c r="A18" s="65">
        <v>15</v>
      </c>
      <c r="B18" s="82" t="s">
        <v>159</v>
      </c>
      <c r="C18" s="17" t="s">
        <v>160</v>
      </c>
      <c r="D18" s="16">
        <v>2002</v>
      </c>
      <c r="E18" s="16" t="s">
        <v>119</v>
      </c>
      <c r="F18" s="16" t="s">
        <v>113</v>
      </c>
      <c r="G18" s="21" t="s">
        <v>114</v>
      </c>
      <c r="H18" s="16" t="s">
        <v>115</v>
      </c>
      <c r="I18" s="105"/>
      <c r="J18" s="17"/>
      <c r="K18" s="21"/>
      <c r="L18" s="21"/>
      <c r="M18" s="130"/>
      <c r="N18" s="18"/>
      <c r="O18" s="18"/>
      <c r="P18" s="18"/>
      <c r="Q18" s="32"/>
      <c r="R18" s="17">
        <v>32</v>
      </c>
      <c r="S18" s="31"/>
      <c r="T18" s="17">
        <v>36</v>
      </c>
      <c r="U18" s="129">
        <f>SUM(I18:T18)</f>
        <v>68</v>
      </c>
    </row>
    <row r="19" ht="12.75">
      <c r="S19" s="89"/>
    </row>
    <row r="20" ht="12.75">
      <c r="S20" s="53"/>
    </row>
    <row r="21" ht="12.75">
      <c r="S21" s="53"/>
    </row>
    <row r="22" ht="12.75">
      <c r="S22" s="53"/>
    </row>
    <row r="23" ht="12.75">
      <c r="S23" s="53"/>
    </row>
    <row r="24" ht="12.75">
      <c r="S24" s="53"/>
    </row>
    <row r="25" ht="12.75">
      <c r="S25" s="53"/>
    </row>
    <row r="26" ht="12.75">
      <c r="U26" s="54">
        <f>SUBTOTAL(9,U4:U25)</f>
        <v>4438</v>
      </c>
    </row>
  </sheetData>
  <sheetProtection selectLockedCells="1" selectUnlockedCells="1"/>
  <autoFilter ref="G1:G25"/>
  <mergeCells count="12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N2:T2"/>
    <mergeCell ref="U2:U3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/>
  <dimension ref="A1:R13"/>
  <sheetViews>
    <sheetView showGridLines="0" workbookViewId="0" topLeftCell="A1">
      <selection activeCell="Q5" sqref="Q5"/>
    </sheetView>
  </sheetViews>
  <sheetFormatPr defaultColWidth="9.140625" defaultRowHeight="12.75"/>
  <cols>
    <col min="1" max="1" width="7.00390625" style="0" customWidth="1"/>
    <col min="2" max="2" width="8.57421875" style="121" customWidth="1"/>
    <col min="3" max="3" width="34.7109375" style="131" customWidth="1"/>
    <col min="4" max="4" width="9.57421875" style="1" customWidth="1"/>
    <col min="5" max="5" width="9.57421875" style="0" customWidth="1"/>
    <col min="6" max="6" width="8.57421875" style="1" customWidth="1"/>
    <col min="7" max="8" width="9.140625" style="26" customWidth="1"/>
    <col min="9" max="9" width="7.00390625" style="26" customWidth="1"/>
    <col min="10" max="12" width="7.8515625" style="0" customWidth="1"/>
    <col min="13" max="14" width="7.7109375" style="0" customWidth="1"/>
    <col min="15" max="15" width="7.8515625" style="0" customWidth="1"/>
    <col min="16" max="16384" width="8.8515625" style="0" customWidth="1"/>
  </cols>
  <sheetData>
    <row r="1" spans="1:16" ht="36" customHeight="1">
      <c r="A1" s="132" t="s">
        <v>164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47" customFormat="1" ht="135" customHeight="1">
      <c r="A2" s="133"/>
      <c r="B2" s="134" t="s">
        <v>2</v>
      </c>
      <c r="C2" s="135" t="s">
        <v>6</v>
      </c>
      <c r="D2" s="136" t="s">
        <v>11</v>
      </c>
      <c r="E2" s="137" t="s">
        <v>12</v>
      </c>
      <c r="F2" s="138" t="s">
        <v>13</v>
      </c>
      <c r="G2" s="137" t="s">
        <v>14</v>
      </c>
      <c r="H2" s="138" t="s">
        <v>15</v>
      </c>
      <c r="I2" s="136" t="s">
        <v>16</v>
      </c>
      <c r="J2" s="139" t="s">
        <v>165</v>
      </c>
      <c r="K2" s="139" t="s">
        <v>19</v>
      </c>
      <c r="L2" s="139" t="s">
        <v>166</v>
      </c>
      <c r="M2" s="139" t="s">
        <v>21</v>
      </c>
      <c r="N2" s="139" t="s">
        <v>22</v>
      </c>
      <c r="O2" s="140" t="s">
        <v>23</v>
      </c>
      <c r="P2" s="141" t="s">
        <v>10</v>
      </c>
    </row>
    <row r="3" spans="1:18" s="47" customFormat="1" ht="27.75" customHeight="1">
      <c r="A3" s="142">
        <v>1</v>
      </c>
      <c r="B3" s="143" t="s">
        <v>27</v>
      </c>
      <c r="C3" s="144" t="s">
        <v>28</v>
      </c>
      <c r="D3" s="145">
        <f>giovanissimisalto!I4+giovanissimisalto!I5+giovanissimisalto!I19+giovanissimisalto!I16+ragsalto!I5+ragsalto!I4+allsalto!I5+allsalto!I4+allsalto!I9+allsalto!I7+allsalto!I10+allsalto!I13+'gio-F'!I4+'gio-F'!I6+giovanissimicn!I5+giovanissimicn!I6+giovanissimicn!I13+giovanissimicn!I19+ragcn!I5+ragcn!I4+allcn!I8+allcn!I4+allcn!I6+allcn!I10+allcn!I14+allcn!I15</f>
        <v>1568</v>
      </c>
      <c r="E3" s="146">
        <f>giovanissimisalto!J4+giovanissimisalto!J5+ragsalto!J5+ragsalto!J4+allsalto!J5+allsalto!J4+allsalto!J9+allsalto!J7+allsalto!J10+allsalto!J13+'gio-F'!J4+'gio-F'!J6+'gio-F'!J7</f>
        <v>872</v>
      </c>
      <c r="F3" s="146">
        <f>giovanissimisalto!K4+giovanissimisalto!K5+giovanissimisalto!K19+giovanissimisalto!K16+ragsalto!K5+ragsalto!K4+ragsalto!K15+'gio-F'!K4+'gio-F'!K6+'gio-F'!K7+allsalto!K5+allsalto!K9+allsalto!K4+allsalto!K7+allsalto!K10+allsalto!K13+allsalto!K18+allsalto!K19+giovanissimicn!J5+giovanissimicn!J6+giovanissimicn!J13+giovanissimicn!J19+ragcn!J5+ragcn!J4+ragcn!J14+allcn!J8+allcn!J4+allcn!J6+allcn!J10+allcn!J14+allcn!J15+allcn!J12+allcn!J13</f>
        <v>1800</v>
      </c>
      <c r="G3" s="146">
        <f>giovanissimisalto!L4+giovanissimisalto!L5+giovanissimisalto!L19+giovanissimisalto!L16+ragsalto!L5+ragsalto!L4+ragsalto!L15+'gio-F'!L4+'gio-F'!L6+'gio-F'!L7+allsalto!L5+allsalto!L4+allsalto!L9+allsalto!L7+allsalto!L10+allsalto!L13+allsalto!L18+giovanissimicn!K5+giovanissimicn!K6+giovanissimicn!K13+giovanissimicn!K19+ragcn!K5+ragcn!K4+ragcn!K14+allcn!K8+allcn!K4+allcn!K10+allcn!K6+allcn!K14+allcn!K15+allcn!K12</f>
        <v>1781</v>
      </c>
      <c r="H3" s="146">
        <f>giovanissimisalto!M4+giovanissimisalto!M5+giovanissimisalto!M16+ragsalto!M5+ragsalto!M4+ragsalto!M15+'gio-F'!M4+'gio-F'!M6+'gio-F'!M7+allsalto!M5+allsalto!M4+allsalto!M9+allsalto!M7+allsalto!M10+allsalto!M13+allsalto!M18+allsalto!M19+giovanissimicn!L5+giovanissimicn!L6+giovanissimicn!L13+ragcn!L5+ragcn!L4+ragcn!L14+allcn!L8+allcn!L4+allcn!L6+allcn!L10+allcn!L14+allcn!L15+allcn!L12+allcn!L13</f>
        <v>1615</v>
      </c>
      <c r="I3" s="147">
        <f>giovanissimisalto!O4+giovanissimisalto!O5+giovanissimisalto!O16+ragsalto!O5+ragsalto!O4+ragsalto!O15+allsalto!O5+allsalto!O4+allsalto!O7+allsalto!O10+allsalto!O13+allsalto!O18+allsalto!O19+'gio-F'!O4+'gio-F'!O7+'gio-F'!O6+giovanissimicn!N5+giovanissimicn!N6+ragcn!N5+ragcn!N4+ragcn!N14+allcn!N4+allcn!N6+allcn!N10+allcn!N12+allcn!N13</f>
        <v>1626</v>
      </c>
      <c r="J3" s="148">
        <f>giovanissimisalto!P4+giovanissimisalto!P5+ragsalto!P5+ragsalto!P4+ragsalto!P15+allsalto!P5+allsalto!P4+allsalto!P7+allsalto!P10+allsalto!P13+allsalto!P18+allsalto!P19+'gio-F'!P4+'gio-F'!P7+'gio-F'!P6+giovanissimisalto!Q4+giovanissimisalto!Q5+ragsalto!Q5+ragsalto!Q4+ragsalto!Q15+allsalto!Q5+allsalto!Q4+allsalto!Q7+allsalto!Q10+allsalto!Q13+allsalto!Q18+allsalto!Q19+'gio-F'!Q4+'gio-F'!Q7+'gio-F'!Q6+giovanissimicn!O5+giovanissimicn!O6+ragcn!O5+ragcn!O4+ragcn!O14+allcn!O4+allcn!O6+allcn!O12+allcn!O13</f>
        <v>2411</v>
      </c>
      <c r="K3" s="148">
        <f>giovanissimisalto!R4+giovanissimisalto!R5+giovanissimisalto!R16+ragsalto!R5+ragsalto!R4+ragsalto!R15+allsalto!R5+allsalto!R4+allsalto!R7+allsalto!R10+allsalto!R13+allsalto!R18+allsalto!R19+'gio-F'!R4+'gio-F'!R7+'gio-F'!R6+giovanissimicn!P5+giovanissimicn!P6+giovanissimicn!P13+ragcn!P5+ragcn!P4+ragcn!P14+allcn!P4+allcn!P10+allcn!P12+allcn!P13</f>
        <v>1409</v>
      </c>
      <c r="L3" s="149"/>
      <c r="M3" s="150">
        <f>giovanissimisalto!T4+ragsalto!T4+allsalto!T4+allsalto!T5+allsalto!T7+allsalto!T10+allsalto!T9+'gio-F'!T4+'gio-F'!T7+'gio-F'!T6+giovanissimicn!R5+ragcn!R4+allcn!R4+allcn!R6+allcn!R12</f>
        <v>1072</v>
      </c>
      <c r="N3" s="150">
        <f>giovanissimisalto!U4+ragsalto!U4+ragsalto!U5+'gio-F'!U4+'gio-F'!U6+allsalto!U4+allsalto!U5+allsalto!U7+allsalto!U9+aspsalto!U7+junsalto!U4+giovanissimicn!S5+ragcn!S4+ragcn!S5</f>
        <v>1090</v>
      </c>
      <c r="O3" s="151">
        <f>giovanissimisalto!V4+giovanissimisalto!V5+giovanissimisalto!V16+giovanissimisalto!V19+ragsalto!V4+ragsalto!V5++'gio-F'!V4+'gio-F'!V6+'gio-F'!V7+allsalto!V4+allsalto!V5+allsalto!V7+allsalto!V9+allsalto!V10+allsalto!V13+allsalto!V19+giovanissimicn!T5+giovanissimicn!T6+giovanissimicn!T13+giovanissimicn!T19+ragcn!T4+ragcn!T5+ragcn!T14+allcn!T4+allcn!T6+allcn!T8+allcn!T10+allcn!T13</f>
        <v>1691</v>
      </c>
      <c r="P3" s="152">
        <f>SUM(D3:O3)</f>
        <v>16935</v>
      </c>
      <c r="Q3" s="153"/>
      <c r="R3" s="153"/>
    </row>
    <row r="4" spans="1:17" s="47" customFormat="1" ht="27.75" customHeight="1">
      <c r="A4" s="142">
        <v>2</v>
      </c>
      <c r="B4" s="143" t="s">
        <v>44</v>
      </c>
      <c r="C4" s="154" t="s">
        <v>45</v>
      </c>
      <c r="D4" s="145">
        <f>giovanissimisalto!I8+giovanissimisalto!I13+giovanissimisalto!I9+giovanissimisalto!I25+ragsalto!I6+ragsalto!I7+ragsalto!I10+ragsalto!I13+allsalto!I14+allsalto!I11+allsalto!I16+'gio-F'!I5+giovanissimicn!I9+giovanissimicn!I8+giovanissimicn!I25+giovanissimicn!I14+ragcn!I6+ragcn!I7+ragcn!I9+ragcn!I10+allcn!I9</f>
        <v>818</v>
      </c>
      <c r="E4" s="146">
        <f>giovanissimisalto!J8+giovanissimisalto!J13+giovanissimisalto!J9+giovanissimisalto!J25+ragsalto!J6+ragsalto!J7+ragsalto!J10+ragsalto!J13+allsalto!J14+allsalto!J11+allsalto!J16+'gio-F'!J5</f>
        <v>488</v>
      </c>
      <c r="F4" s="146">
        <f>giovanissimisalto!K8+giovanissimisalto!K13+giovanissimisalto!K9+ragsalto!K6+ragsalto!K7+ragsalto!K10+ragsalto!K13+'gio-F'!K5+allsalto!K14+allsalto!K11+allsalto!K16+giovanissimicn!J9+giovanissimicn!J8+giovanissimicn!J14+ragcn!J6+ragcn!J7+ragcn!J9+ragcn!J10+allcn!J9</f>
        <v>734</v>
      </c>
      <c r="G4" s="146">
        <f>giovanissimisalto!L8+giovanissimisalto!L9+giovanissimisalto!L13+ragsalto!L6+ragsalto!L7+ragsalto!L10+ragsalto!L13+'gio-F'!L5+allsalto!L14+allsalto!L11+allsalto!L16+giovanissimicn!K9+giovanissimicn!K8+giovanissimicn!K14+ragcn!K6+ragcn!K7+ragcn!K9+ragcn!K10+allcn!K9</f>
        <v>755</v>
      </c>
      <c r="H4" s="146">
        <f>giovanissimisalto!M8+giovanissimisalto!M9+giovanissimisalto!M13+giovanissimisalto!M21+giovanissimisalto!M22+ragsalto!M6+ragsalto!M7+ragsalto!M10+ragsalto!M13+'gio-F'!M5+allsalto!M11+allsalto!M14+allsalto!M16+allsalto!M21+giovanissimicn!L9+giovanissimicn!L8+giovanissimicn!L14+giovanissimicn!L20+giovanissimicn!L23+ragcn!L6+ragcn!L7+ragcn!L9+ragcn!L10+allcn!L9</f>
        <v>885</v>
      </c>
      <c r="I4" s="145">
        <f>giovanissimisalto!O8+giovanissimisalto!O9+giovanissimisalto!O13+giovanissimisalto!O21+giovanissimisalto!O22+giovanissimisalto!O20+ragsalto!O6+ragsalto!O7+ragsalto!O10+ragsalto!O13+allsalto!O11+allsalto!O14+allsalto!O16+'gio-F'!O5+giovanissimicn!N9+giovanissimicn!N8+giovanissimicn!N14+giovanissimicn!N20+giovanissimicn!N23+ragcn!N6+ragcn!N7+ragcn!N9+ragcn!N10+allcn!N9</f>
        <v>779</v>
      </c>
      <c r="J4" s="148">
        <f>giovanissimisalto!P8+giovanissimisalto!Q8+giovanissimisalto!P9+giovanissimisalto!Q9+giovanissimisalto!P13+giovanissimisalto!Q13+giovanissimisalto!P21+giovanissimisalto!Q21+giovanissimisalto!P20+giovanissimisalto!Q20+giovanissimisalto!P22+giovanissimisalto!Q22+ragsalto!P6+ragsalto!Q6+ragsalto!P7+ragsalto!Q7+ragsalto!P13+ragsalto!Q13+allsalto!P11+allsalto!Q11+allsalto!P14+allsalto!P16+allsalto!Q16+'gio-F'!P5+'gio-F'!Q5+giovanissimicn!O9+giovanissimicn!O8+giovanissimicn!O14+giovanissimicn!O20+giovanissimicn!O23+giovanissimicn!O24+ragcn!O6+ragcn!O7+ragcn!O10+allcn!O9</f>
        <v>1239</v>
      </c>
      <c r="K4" s="148">
        <f>giovanissimisalto!R8+giovanissimisalto!R9+giovanissimisalto!R13+giovanissimisalto!R20+giovanissimisalto!R21+giovanissimisalto!R22+ragsalto!R6+ragsalto!R7+ragsalto!R10+ragsalto!R13+allsalto!R11+allsalto!R14+allsalto!R16+'gio-F'!R5+giovanissimicn!P8+giovanissimicn!P9+giovanissimicn!P14+giovanissimicn!P20+giovanissimicn!P23+giovanissimicn!P24+ragcn!P6+ragcn!P7+ragcn!P9+ragcn!P10+allcn!P9</f>
        <v>987</v>
      </c>
      <c r="L4" s="149"/>
      <c r="M4" s="150">
        <f>giovanissimisalto!T8+ragsalto!T6+ragsalto!T7+ragsalto!T10+ragsalto!T13+allsalto!T11+allsalto!T14+allsalto!T21+allsalto!T23+'gio-F'!T5+giovanissimicn!R9+ragcn!R6+ragcn!R7+ragcn!R9+ragcn!R10+allcn!R9</f>
        <v>688</v>
      </c>
      <c r="N4" s="150">
        <f>giovanissimisalto!U8+giovanissimisalto!U9+ragsalto!U6+ragsalto!U10+ragsalto!U13+'gio-F'!U5+aspsalto!U4+aspsalto!U6+aspsalto!U8+aspsalto!U9+junsalto!U6+giovanissimicn!S9+giovanissimicn!S8+ragcn!S6+ragcn!S9+ragcn!S10</f>
        <v>832</v>
      </c>
      <c r="O4" s="151">
        <f>giovanissimisalto!V8+giovanissimisalto!V9+giovanissimisalto!V13+giovanissimisalto!V20+ragsalto!V6+ragsalto!V7+ragsalto!V10+ragsalto!V13+'gio-F'!V5+allsalto!V14+allsalto!V16+allsalto!V21+giovanissimicn!T8+giovanissimicn!T9+giovanissimicn!T14+giovanissimicn!T24+ragcn!T6+ragcn!T7+ragcn!T9+ragcn!T10</f>
        <v>664</v>
      </c>
      <c r="P4" s="152">
        <f>SUM(D4:O4)</f>
        <v>8869</v>
      </c>
      <c r="Q4" s="153"/>
    </row>
    <row r="5" spans="1:17" s="47" customFormat="1" ht="27.75" customHeight="1">
      <c r="A5" s="142">
        <v>3</v>
      </c>
      <c r="B5" s="155" t="s">
        <v>39</v>
      </c>
      <c r="C5" s="154" t="s">
        <v>40</v>
      </c>
      <c r="D5" s="145">
        <f>giovanissimisalto!I7+ragsalto!I8+ragsalto!I14+allsalto!I6+allsalto!I8+giovanissimicn!I7+ragcn!I8+ragcn!I15+allcn!I5+allcn!I7</f>
        <v>424</v>
      </c>
      <c r="E5" s="146">
        <f>giovanissimisalto!J7+ragsalto!J8+ragsalto!J14+allsalto!J6+allsalto!J8+allsalto!J15</f>
        <v>210</v>
      </c>
      <c r="F5" s="146">
        <f>giovanissimisalto!K7+ragsalto!K8+ragsalto!K14+allsalto!K6+allsalto!K8+allsalto!K15+allsalto!K12+giovanissimicn!J7+ragcn!J8+ragcn!J15+allcn!J5+allcn!J7+allcn!J11</f>
        <v>485</v>
      </c>
      <c r="G5" s="146">
        <f>giovanissimisalto!L7+ragsalto!L8+ragsalto!L14+'gio-F'!L12+allsalto!L6+allsalto!L8+allsalto!L12+allsalto!L15+giovanissimicn!K7+ragcn!K8+ragcn!K15+allcn!K5+allcn!K7+allcn!K11</f>
        <v>525</v>
      </c>
      <c r="H5" s="146">
        <f>giovanissimisalto!M7+giovanissimisalto!M17+ragsalto!M8+ragsalto!M14+ragsalto!M16+allsalto!M6+allsalto!M8+allsalto!M12+allsalto!M15+allsalto!M24+giovanissimicn!L7+giovanissimicn!L12+ragcn!L8+ragcn!L15+ragcn!L11+allcn!L5+allcn!L7+allcn!L11</f>
        <v>651</v>
      </c>
      <c r="I5" s="156">
        <f>giovanissimisalto!O7+giovanissimisalto!O18+giovanissimisalto!O17+giovanissimisalto!O23+ragsalto!O8+ragsalto!O14+ragsalto!O16+allsalto!O6+allsalto!O8+allsalto!O12+allsalto!O15+giovanissimicn!N7+giovanissimicn!N12+giovanissimicn!N17+giovanissimicn!N21+ragcn!N8+ragcn!N15+ragcn!N11+allcn!N5+allcn!N7+allcn!N11</f>
        <v>776</v>
      </c>
      <c r="J5" s="148">
        <f>giovanissimisalto!P7+giovanissimisalto!Q7+giovanissimisalto!P18+giovanissimisalto!Q18+giovanissimisalto!P17+giovanissimisalto!Q17+giovanissimisalto!P23+giovanissimisalto!Q23+ragsalto!P8+ragsalto!Q8+ragsalto!P14+ragsalto!Q14+ragsalto!P16+ragsalto!Q16+allsalto!P6+allsalto!Q6+allsalto!P8+allsalto!Q8+allsalto!P12+allsalto!Q12+allsalto!P15+allsalto!Q15+giovanissimicn!O7+giovanissimicn!O12+giovanissimicn!O17+giovanissimicn!O21+ragcn!O8+ragcn!O15+ragcn!O11+allcn!O5+allcn!O7+allcn!O11</f>
        <v>1299</v>
      </c>
      <c r="K5" s="148">
        <f>giovanissimisalto!R7+giovanissimisalto!R17+ragsalto!R8+ragsalto!R16+ragsalto!R17+allsalto!R6+allsalto!R8+allsalto!R12+allsalto!R15+giovanissimicn!P7+giovanissimicn!P12+ragcn!P8+ragcn!P11+ragcn!P17+allcn!P5+allcn!P7+allcn!P11</f>
        <v>675</v>
      </c>
      <c r="L5" s="149"/>
      <c r="M5" s="150">
        <f>giovanissimisalto!T7+ragsalto!T8+ragsalto!T14+ragsalto!T16+ragsalto!T17+allsalto!T6+allsalto!T8+allsalto!T12+allsalto!T15+giovanissimicn!R7+ragcn!R8+ragcn!R11+ragcn!R15+ragcn!R17+allcn!R5+allcn!R7+allcn!R11</f>
        <v>668</v>
      </c>
      <c r="N5" s="150">
        <f>giovanissimisalto!U7+giovanissimisalto!U17+ragsalto!U8+allsalto!U6+allsalto!U8+allsalto!U12+junfsalto!U5+junsalto!U5+giovanissimicn!S7+giovanissimicn!S12+ragcn!S8</f>
        <v>563</v>
      </c>
      <c r="O5" s="151">
        <f>giovanissimisalto!V7+giovanissimisalto!V17+giovanissimisalto!V18+giovanissimisalto!V23+ragsalto!V8+ragsalto!V14+ragsalto!V17+allsalto!V6+allsalto!V8+allsalto!V15+giovanissimicn!T7+giovanissimicn!T12+giovanissimicn!T17+giovanissimicn!T21+ragcn!T8+ragcn!T15+ragcn!T17+allcn!T5+allcn!T7</f>
        <v>655</v>
      </c>
      <c r="P5" s="152">
        <f>SUM(D5:O5)</f>
        <v>6931</v>
      </c>
      <c r="Q5" s="153"/>
    </row>
    <row r="6" spans="1:17" s="47" customFormat="1" ht="27.75" customHeight="1">
      <c r="A6" s="142">
        <v>4</v>
      </c>
      <c r="B6" s="143" t="s">
        <v>34</v>
      </c>
      <c r="C6" s="154" t="s">
        <v>35</v>
      </c>
      <c r="D6" s="145">
        <f>giovanissimisalto!I6+giovanissimisalto!I11+giovanissimisalto!I12+giovanissimisalto!I10+ragsalto!I9+ragsalto!I12+'gio-F'!I9+giovanissimicn!I4+giovanissimicn!I11+giovanissimicn!I15+giovanissimicn!I10+ragcn!I16+ragcn!I12</f>
        <v>537</v>
      </c>
      <c r="E6" s="146">
        <f>giovanissimisalto!J6+giovanissimisalto!J11+giovanissimisalto!J12+giovanissimisalto!J10+ragsalto!J9+ragsalto!J12+'gio-F'!J9</f>
        <v>289</v>
      </c>
      <c r="F6" s="146">
        <f>giovanissimisalto!K6+giovanissimisalto!K11+giovanissimisalto!K12+giovanissimisalto!K10+giovanissimisalto!K14+ragsalto!K9+ragsalto!K12+ragsalto!K11+'gio-F'!K9+'gio-F'!K10+allsalto!K17+giovanissimicn!J4+giovanissimicn!J11+giovanissimicn!J15+giovanissimicn!J10+giovanissimicn!J18+ragcn!J16+ragcn!J12+ragcn!J13</f>
        <v>725</v>
      </c>
      <c r="G6" s="146">
        <f>giovanissimisalto!L6+giovanissimisalto!L12+giovanissimisalto!L10+giovanissimisalto!L14+giovanissimisalto!L15+ragsalto!L9+ragsalto!L12+ragsalto!L11+'gio-F'!L9+'gio-F'!L10+allsalto!L17+giovanissimicn!K4+giovanissimicn!K15+giovanissimicn!K10+giovanissimicn!K18+giovanissimicn!K16+ragcn!K16+ragcn!K13+ragcn!K12</f>
        <v>676</v>
      </c>
      <c r="H6" s="146">
        <f>giovanissimisalto!M6+giovanissimisalto!M11+giovanissimisalto!M12+giovanissimisalto!M14+giovanissimisalto!M10+giovanissimisalto!M15+ragsalto!M9+ragsalto!M12+ragsalto!M11+'gio-F'!M9+'gio-F'!M10+allsalto!M17+giovanissimicn!L4+giovanissimicn!L11+giovanissimicn!L18+giovanissimicn!L15+giovanissimicn!L10+giovanissimicn!L16+ragcn!L16+ragcn!L13+ragcn!L12</f>
        <v>735</v>
      </c>
      <c r="I6" s="147">
        <f>giovanissimisalto!O6+giovanissimisalto!O11+giovanissimisalto!O12+giovanissimisalto!O10+giovanissimisalto!O15+ragsalto!O9+ragsalto!O12+ragsalto!O11+allsalto!O17+'gio-F'!O9+'gio-F'!O10+giovanissimicn!N4+giovanissimicn!N11+giovanissimicn!N15+giovanissimicn!N10+giovanissimicn!N16+ragcn!N13+ragcn!N12</f>
        <v>625</v>
      </c>
      <c r="J6" s="148">
        <f>giovanissimisalto!P6+giovanissimisalto!Q6+giovanissimisalto!P12+giovanissimisalto!Q12+giovanissimisalto!P10+giovanissimisalto!Q10+giovanissimisalto!P15+giovanissimisalto!Q15+ragsalto!P12+ragsalto!Q12+ragsalto!P11+ragsalto!Q11+allsalto!Q17+'gio-F'!Q10+giovanissimicn!O4+giovanissimicn!O15+giovanissimicn!O10+giovanissimicn!O16+ragcn!O13+ragcn!O12</f>
        <v>718</v>
      </c>
      <c r="K6" s="148">
        <f>giovanissimisalto!R6+giovanissimisalto!R12+giovanissimisalto!R10+giovanissimisalto!R15+ragsalto!R12+ragsalto!R11+allsalto!R17+'gio-F'!R10+giovanissimicn!P4+giovanissimicn!P10+giovanissimicn!P15+ragcn!P13+ragcn!P12</f>
        <v>533</v>
      </c>
      <c r="L6" s="149"/>
      <c r="M6" s="150">
        <f>giovanissimisalto!T6+giovanissimisalto!T12+giovanissimisalto!T11+giovanissimisalto!T10+giovanissimisalto!T15+giovanissimisalto!T14+giovanissimisalto!T24+ragsalto!T9+ragsalto!T12+ragsalto!T11+allsalto!T17+'gio-F'!T9+'gio-F'!T10+giovanissimicn!R4+giovanissimicn!R11+giovanissimicn!R10+giovanissimicn!R16+giovanissimicn!R22+ragcn!R12+ragcn!R13</f>
        <v>949</v>
      </c>
      <c r="N6" s="150">
        <f>giovanissimisalto!U6+giovanissimisalto!U10+giovanissimisalto!U24+ragsalto!U9+ragsalto!U11+junfsalto!U4+giovanissimicn!S4+giovanissimicn!S10+giovanissimicn!S22</f>
        <v>571</v>
      </c>
      <c r="O6" s="151">
        <f>giovanissimisalto!V6+giovanissimisalto!V10+giovanissimisalto!V11+giovanissimisalto!V12+giovanissimisalto!V14+ragsalto!V9+ragsalto!V11+'gio-F'!V9+allsalto!V17+giovanissimicn!T4+giovanissimicn!T10+giovanissimicn!T11+ragcn!T13</f>
        <v>565</v>
      </c>
      <c r="P6" s="152">
        <f>SUM(D6:O6)</f>
        <v>6923</v>
      </c>
      <c r="Q6" s="153"/>
    </row>
    <row r="7" spans="1:16" s="47" customFormat="1" ht="29.25" customHeight="1">
      <c r="A7" s="142">
        <v>5</v>
      </c>
      <c r="B7" s="155" t="s">
        <v>128</v>
      </c>
      <c r="C7" s="154" t="s">
        <v>167</v>
      </c>
      <c r="D7" s="145">
        <f>'gio-F'!I8+allcn!I16</f>
        <v>132</v>
      </c>
      <c r="E7" s="146">
        <f>'gio-F'!J8</f>
        <v>80</v>
      </c>
      <c r="F7" s="146"/>
      <c r="G7" s="146">
        <f>'gio-F'!L8+allcn!K16</f>
        <v>84</v>
      </c>
      <c r="H7" s="146">
        <f>'gio-F'!M8+allcn!L16</f>
        <v>76</v>
      </c>
      <c r="I7" s="147"/>
      <c r="J7" s="148"/>
      <c r="K7" s="148">
        <f>'gio-F'!R8</f>
        <v>80</v>
      </c>
      <c r="L7" s="149"/>
      <c r="M7" s="150"/>
      <c r="N7" s="150">
        <f>'gio-F'!U8+junfsalto!U6</f>
        <v>120</v>
      </c>
      <c r="O7" s="151">
        <f>'gio-F'!V8</f>
        <v>40</v>
      </c>
      <c r="P7" s="152">
        <f>SUM(D7:O7)</f>
        <v>612</v>
      </c>
    </row>
    <row r="8" spans="1:16" s="47" customFormat="1" ht="27" customHeight="1">
      <c r="A8" s="142">
        <v>6</v>
      </c>
      <c r="B8" s="157" t="s">
        <v>113</v>
      </c>
      <c r="C8" s="154" t="s">
        <v>114</v>
      </c>
      <c r="D8" s="158"/>
      <c r="E8" s="146"/>
      <c r="F8" s="159"/>
      <c r="G8" s="159">
        <f>ragsalto!L18+allsalto!L22+ragcn!K18</f>
        <v>55</v>
      </c>
      <c r="H8" s="159">
        <f>ragsalto!M18+allsalto!M22+ragcn!L18</f>
        <v>54</v>
      </c>
      <c r="I8" s="160"/>
      <c r="J8" s="161"/>
      <c r="K8" s="161"/>
      <c r="L8" s="162"/>
      <c r="M8" s="159">
        <f>allsalto!T20+allcn!R18</f>
        <v>56</v>
      </c>
      <c r="N8" s="159">
        <f>allsalto!U20+aspsalto!U10</f>
        <v>72</v>
      </c>
      <c r="O8" s="163">
        <f>allsalto!V20+allcn!T18</f>
        <v>68</v>
      </c>
      <c r="P8" s="164">
        <f>SUM(D8:O8)</f>
        <v>305</v>
      </c>
    </row>
    <row r="9" spans="1:16" s="47" customFormat="1" ht="27" customHeight="1">
      <c r="A9" s="142">
        <v>7</v>
      </c>
      <c r="B9" s="165" t="s">
        <v>132</v>
      </c>
      <c r="C9" s="154" t="s">
        <v>168</v>
      </c>
      <c r="D9" s="145">
        <f>'gio-F'!I11+allcn!I17</f>
        <v>64</v>
      </c>
      <c r="E9" s="146">
        <f>'gio-F'!J11</f>
        <v>36</v>
      </c>
      <c r="F9" s="146">
        <f>'gio-F'!K11+allcn!J17</f>
        <v>60</v>
      </c>
      <c r="G9" s="146"/>
      <c r="H9" s="146"/>
      <c r="I9" s="156"/>
      <c r="J9" s="148"/>
      <c r="K9" s="148"/>
      <c r="L9" s="149"/>
      <c r="M9" s="150"/>
      <c r="N9" s="150"/>
      <c r="O9" s="151"/>
      <c r="P9" s="152">
        <f>SUM(D9:O9)</f>
        <v>160</v>
      </c>
    </row>
    <row r="10" spans="1:16" s="47" customFormat="1" ht="27" customHeight="1">
      <c r="A10" s="142">
        <v>8</v>
      </c>
      <c r="B10" s="157" t="s">
        <v>169</v>
      </c>
      <c r="C10" s="154" t="s">
        <v>170</v>
      </c>
      <c r="D10" s="158"/>
      <c r="E10" s="146"/>
      <c r="F10" s="159"/>
      <c r="G10" s="159"/>
      <c r="H10" s="159"/>
      <c r="I10" s="160"/>
      <c r="J10" s="161"/>
      <c r="K10" s="161"/>
      <c r="L10" s="161"/>
      <c r="M10" s="159"/>
      <c r="N10" s="159">
        <f>aspsalto!U5</f>
        <v>80</v>
      </c>
      <c r="O10" s="166"/>
      <c r="P10" s="164">
        <f>SUM(D10:O10)</f>
        <v>80</v>
      </c>
    </row>
    <row r="11" spans="1:16" s="47" customFormat="1" ht="25.5" customHeight="1">
      <c r="A11" s="142"/>
      <c r="B11" s="165"/>
      <c r="C11" s="154"/>
      <c r="D11" s="158"/>
      <c r="E11" s="146"/>
      <c r="F11" s="159"/>
      <c r="G11" s="159"/>
      <c r="H11" s="159"/>
      <c r="I11" s="160"/>
      <c r="J11" s="161"/>
      <c r="K11" s="161"/>
      <c r="L11" s="161"/>
      <c r="M11" s="159"/>
      <c r="N11" s="159"/>
      <c r="O11" s="166"/>
      <c r="P11" s="164">
        <f>SUM(D11:O11)</f>
        <v>0</v>
      </c>
    </row>
    <row r="12" spans="1:16" s="47" customFormat="1" ht="27" customHeight="1">
      <c r="A12" s="142"/>
      <c r="B12" s="165"/>
      <c r="C12" s="154"/>
      <c r="D12" s="158"/>
      <c r="E12" s="146"/>
      <c r="F12" s="159"/>
      <c r="G12" s="159"/>
      <c r="H12" s="159"/>
      <c r="I12" s="160"/>
      <c r="J12" s="161"/>
      <c r="K12" s="161"/>
      <c r="L12" s="161"/>
      <c r="M12" s="167"/>
      <c r="N12" s="167"/>
      <c r="O12" s="168"/>
      <c r="P12" s="164">
        <f>SUM(D12:O12)</f>
        <v>0</v>
      </c>
    </row>
    <row r="13" spans="1:16" s="47" customFormat="1" ht="27" customHeight="1">
      <c r="A13" s="142"/>
      <c r="B13" s="157"/>
      <c r="C13" s="154"/>
      <c r="D13" s="169"/>
      <c r="E13" s="170"/>
      <c r="F13" s="171"/>
      <c r="G13" s="171"/>
      <c r="H13" s="171"/>
      <c r="I13" s="172"/>
      <c r="J13" s="173"/>
      <c r="K13" s="173"/>
      <c r="L13" s="173"/>
      <c r="M13" s="174"/>
      <c r="N13" s="174"/>
      <c r="O13" s="175"/>
      <c r="P13" s="176">
        <f>SUM(D13:O13)</f>
        <v>0</v>
      </c>
    </row>
  </sheetData>
  <sheetProtection selectLockedCells="1" selectUnlockedCells="1"/>
  <mergeCells count="1">
    <mergeCell ref="A1:P1"/>
  </mergeCells>
  <printOptions horizontalCentered="1" verticalCentered="1"/>
  <pageMargins left="0.3902777777777778" right="0.30972222222222223" top="0.3902777777777778" bottom="0.2" header="0.5118055555555555" footer="0.511805555555555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X25"/>
  <sheetViews>
    <sheetView showGridLines="0" zoomScale="125" zoomScaleNormal="125" workbookViewId="0" topLeftCell="A1">
      <selection activeCell="A2" sqref="A2"/>
    </sheetView>
  </sheetViews>
  <sheetFormatPr defaultColWidth="9.140625" defaultRowHeight="12.75"/>
  <cols>
    <col min="1" max="1" width="3.7109375" style="55" customWidth="1"/>
    <col min="2" max="2" width="5.8515625" style="56" customWidth="1"/>
    <col min="3" max="3" width="17.28125" style="0" customWidth="1"/>
    <col min="4" max="4" width="3.8515625" style="1" customWidth="1"/>
    <col min="5" max="5" width="5.57421875" style="1" customWidth="1"/>
    <col min="6" max="6" width="4.7109375" style="1" customWidth="1"/>
    <col min="7" max="7" width="14.28125" style="0" customWidth="1"/>
    <col min="8" max="8" width="6.00390625" style="1" customWidth="1"/>
    <col min="9" max="9" width="3.57421875" style="0" customWidth="1"/>
    <col min="10" max="13" width="3.57421875" style="1" customWidth="1"/>
    <col min="14" max="22" width="3.57421875" style="0" customWidth="1"/>
    <col min="23" max="23" width="4.00390625" style="0" customWidth="1"/>
    <col min="24" max="16384" width="8.8515625" style="0" customWidth="1"/>
  </cols>
  <sheetData>
    <row r="1" spans="1:23" ht="23.25" customHeight="1">
      <c r="A1" s="3" t="s">
        <v>171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.75" customHeight="1">
      <c r="A2" s="57" t="s">
        <v>1</v>
      </c>
      <c r="B2" s="58" t="s">
        <v>2</v>
      </c>
      <c r="C2" s="59" t="s">
        <v>3</v>
      </c>
      <c r="D2" s="60" t="s">
        <v>4</v>
      </c>
      <c r="E2" s="59" t="s">
        <v>5</v>
      </c>
      <c r="F2" s="61" t="s">
        <v>2</v>
      </c>
      <c r="G2" s="59" t="s">
        <v>6</v>
      </c>
      <c r="H2" s="62" t="s">
        <v>7</v>
      </c>
      <c r="I2" s="7" t="s">
        <v>8</v>
      </c>
      <c r="J2" s="7"/>
      <c r="K2" s="7"/>
      <c r="L2" s="7"/>
      <c r="M2" s="7"/>
      <c r="N2" s="63"/>
      <c r="O2" s="9" t="s">
        <v>9</v>
      </c>
      <c r="P2" s="9"/>
      <c r="Q2" s="9"/>
      <c r="R2" s="9"/>
      <c r="S2" s="9"/>
      <c r="T2" s="9"/>
      <c r="U2" s="9"/>
      <c r="V2" s="9"/>
      <c r="W2" s="64" t="s">
        <v>10</v>
      </c>
    </row>
    <row r="3" spans="1:23" ht="94.5" customHeight="1">
      <c r="A3" s="57"/>
      <c r="B3" s="58"/>
      <c r="C3" s="59"/>
      <c r="D3" s="60"/>
      <c r="E3" s="59"/>
      <c r="F3" s="61"/>
      <c r="G3" s="59"/>
      <c r="H3" s="62"/>
      <c r="I3" s="44" t="s">
        <v>11</v>
      </c>
      <c r="J3" s="12" t="s">
        <v>12</v>
      </c>
      <c r="K3" s="13" t="s">
        <v>13</v>
      </c>
      <c r="L3" s="12" t="s">
        <v>14</v>
      </c>
      <c r="M3" s="12" t="s">
        <v>15</v>
      </c>
      <c r="N3" s="63"/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64"/>
    </row>
    <row r="4" spans="1:23" s="47" customFormat="1" ht="12.75">
      <c r="A4" s="65">
        <v>1</v>
      </c>
      <c r="B4" s="16" t="s">
        <v>172</v>
      </c>
      <c r="C4" s="21" t="s">
        <v>173</v>
      </c>
      <c r="D4" s="16">
        <v>2001</v>
      </c>
      <c r="E4" s="18" t="s">
        <v>174</v>
      </c>
      <c r="F4" s="16" t="s">
        <v>44</v>
      </c>
      <c r="G4" s="21" t="s">
        <v>45</v>
      </c>
      <c r="H4" s="16" t="s">
        <v>41</v>
      </c>
      <c r="I4" s="21"/>
      <c r="J4" s="21"/>
      <c r="K4" s="21"/>
      <c r="L4" s="17"/>
      <c r="M4" s="21"/>
      <c r="N4" s="51"/>
      <c r="O4" s="17"/>
      <c r="P4" s="17"/>
      <c r="Q4" s="17"/>
      <c r="R4" s="20"/>
      <c r="S4" s="22"/>
      <c r="T4" s="17"/>
      <c r="U4" s="20">
        <v>100</v>
      </c>
      <c r="V4" s="17"/>
      <c r="W4" s="23">
        <f>SUM(I4:V4)</f>
        <v>100</v>
      </c>
    </row>
    <row r="5" spans="1:24" ht="12.75">
      <c r="A5" s="65">
        <v>2</v>
      </c>
      <c r="B5" s="66" t="s">
        <v>175</v>
      </c>
      <c r="C5" s="67" t="s">
        <v>176</v>
      </c>
      <c r="D5" s="49">
        <v>2001</v>
      </c>
      <c r="E5" s="18" t="s">
        <v>174</v>
      </c>
      <c r="F5" s="16" t="s">
        <v>169</v>
      </c>
      <c r="G5" s="67" t="s">
        <v>170</v>
      </c>
      <c r="H5" s="68" t="s">
        <v>36</v>
      </c>
      <c r="I5" s="21"/>
      <c r="J5" s="21"/>
      <c r="K5" s="17"/>
      <c r="L5" s="17"/>
      <c r="M5" s="17"/>
      <c r="N5" s="51"/>
      <c r="O5" s="17"/>
      <c r="P5" s="17"/>
      <c r="Q5" s="17"/>
      <c r="R5" s="20"/>
      <c r="S5" s="22"/>
      <c r="T5" s="17"/>
      <c r="U5" s="17">
        <v>80</v>
      </c>
      <c r="V5" s="17"/>
      <c r="W5" s="23">
        <f>SUM(I5:V5)</f>
        <v>80</v>
      </c>
      <c r="X5" s="26"/>
    </row>
    <row r="6" spans="1:24" ht="12.75">
      <c r="A6" s="65">
        <v>3</v>
      </c>
      <c r="B6" s="16" t="s">
        <v>177</v>
      </c>
      <c r="C6" s="21" t="s">
        <v>178</v>
      </c>
      <c r="D6" s="16">
        <v>2001</v>
      </c>
      <c r="E6" s="18" t="s">
        <v>174</v>
      </c>
      <c r="F6" s="16" t="s">
        <v>44</v>
      </c>
      <c r="G6" s="21" t="s">
        <v>45</v>
      </c>
      <c r="H6" s="16" t="s">
        <v>41</v>
      </c>
      <c r="I6" s="21"/>
      <c r="J6" s="21"/>
      <c r="K6" s="17"/>
      <c r="L6" s="17"/>
      <c r="M6" s="17"/>
      <c r="N6" s="51"/>
      <c r="O6" s="17"/>
      <c r="P6" s="17"/>
      <c r="Q6" s="17"/>
      <c r="R6" s="20"/>
      <c r="S6" s="22"/>
      <c r="T6" s="17"/>
      <c r="U6" s="17">
        <v>60</v>
      </c>
      <c r="V6" s="17"/>
      <c r="W6" s="23">
        <f>SUM(I6:V6)</f>
        <v>60</v>
      </c>
      <c r="X6" s="26"/>
    </row>
    <row r="7" spans="1:23" s="47" customFormat="1" ht="12.75">
      <c r="A7" s="65">
        <v>4</v>
      </c>
      <c r="B7" s="16" t="s">
        <v>179</v>
      </c>
      <c r="C7" s="69" t="s">
        <v>180</v>
      </c>
      <c r="D7" s="16">
        <v>2001</v>
      </c>
      <c r="E7" s="18" t="s">
        <v>174</v>
      </c>
      <c r="F7" s="16" t="s">
        <v>27</v>
      </c>
      <c r="G7" s="70" t="s">
        <v>28</v>
      </c>
      <c r="H7" s="18" t="s">
        <v>29</v>
      </c>
      <c r="I7" s="21"/>
      <c r="J7" s="21"/>
      <c r="K7" s="21"/>
      <c r="L7" s="17"/>
      <c r="M7" s="21"/>
      <c r="N7" s="51"/>
      <c r="O7" s="17"/>
      <c r="P7" s="17"/>
      <c r="Q7" s="17"/>
      <c r="R7" s="20"/>
      <c r="S7" s="22"/>
      <c r="T7" s="17"/>
      <c r="U7" s="17">
        <v>50</v>
      </c>
      <c r="V7" s="17"/>
      <c r="W7" s="23">
        <f>SUM(I7:V7)</f>
        <v>50</v>
      </c>
    </row>
    <row r="8" spans="1:23" s="47" customFormat="1" ht="12.75">
      <c r="A8" s="65">
        <v>5</v>
      </c>
      <c r="B8" s="16" t="s">
        <v>181</v>
      </c>
      <c r="C8" s="21" t="s">
        <v>182</v>
      </c>
      <c r="D8" s="16">
        <v>2000</v>
      </c>
      <c r="E8" s="18" t="s">
        <v>174</v>
      </c>
      <c r="F8" s="16" t="s">
        <v>44</v>
      </c>
      <c r="G8" s="21" t="s">
        <v>45</v>
      </c>
      <c r="H8" s="16" t="s">
        <v>41</v>
      </c>
      <c r="I8" s="21"/>
      <c r="J8" s="21"/>
      <c r="K8" s="17"/>
      <c r="L8" s="17"/>
      <c r="M8" s="17"/>
      <c r="N8" s="51"/>
      <c r="O8" s="17"/>
      <c r="P8" s="17"/>
      <c r="Q8" s="17"/>
      <c r="R8" s="20"/>
      <c r="S8" s="22"/>
      <c r="T8" s="17"/>
      <c r="U8" s="17">
        <v>45</v>
      </c>
      <c r="V8" s="17"/>
      <c r="W8" s="77">
        <f>SUM(I8:V8)</f>
        <v>45</v>
      </c>
    </row>
    <row r="9" spans="1:23" s="47" customFormat="1" ht="12.75">
      <c r="A9" s="65">
        <v>6</v>
      </c>
      <c r="B9" s="18" t="s">
        <v>183</v>
      </c>
      <c r="C9" s="69" t="s">
        <v>184</v>
      </c>
      <c r="D9" s="18">
        <v>2001</v>
      </c>
      <c r="E9" s="18" t="s">
        <v>174</v>
      </c>
      <c r="F9" s="16" t="s">
        <v>44</v>
      </c>
      <c r="G9" s="69" t="s">
        <v>45</v>
      </c>
      <c r="H9" s="18" t="s">
        <v>41</v>
      </c>
      <c r="I9" s="21"/>
      <c r="J9" s="21"/>
      <c r="K9" s="17"/>
      <c r="L9" s="17"/>
      <c r="M9" s="17"/>
      <c r="N9" s="51"/>
      <c r="O9" s="17"/>
      <c r="P9" s="17"/>
      <c r="Q9" s="17"/>
      <c r="R9" s="20"/>
      <c r="S9" s="22"/>
      <c r="T9" s="17"/>
      <c r="U9" s="17">
        <v>40</v>
      </c>
      <c r="V9" s="17"/>
      <c r="W9" s="23">
        <f>SUM(I9:V9)</f>
        <v>40</v>
      </c>
    </row>
    <row r="10" spans="1:23" ht="12.75">
      <c r="A10" s="65">
        <v>7</v>
      </c>
      <c r="B10" s="16" t="s">
        <v>185</v>
      </c>
      <c r="C10" s="21" t="s">
        <v>186</v>
      </c>
      <c r="D10" s="16">
        <v>2001</v>
      </c>
      <c r="E10" s="18" t="s">
        <v>174</v>
      </c>
      <c r="F10" s="16" t="s">
        <v>113</v>
      </c>
      <c r="G10" s="21" t="s">
        <v>187</v>
      </c>
      <c r="H10" s="16" t="s">
        <v>115</v>
      </c>
      <c r="I10" s="21"/>
      <c r="J10" s="21"/>
      <c r="K10" s="17"/>
      <c r="L10" s="17"/>
      <c r="M10" s="17"/>
      <c r="N10" s="51"/>
      <c r="O10" s="17"/>
      <c r="P10" s="17"/>
      <c r="Q10" s="17"/>
      <c r="R10" s="20"/>
      <c r="S10" s="22"/>
      <c r="T10" s="17"/>
      <c r="U10" s="17">
        <v>36</v>
      </c>
      <c r="V10" s="17"/>
      <c r="W10" s="23">
        <f>SUM(I10:V10)</f>
        <v>36</v>
      </c>
    </row>
    <row r="11" spans="1:23" ht="12.75">
      <c r="A11" s="65"/>
      <c r="B11" s="49"/>
      <c r="C11" s="29"/>
      <c r="D11" s="49"/>
      <c r="E11" s="18"/>
      <c r="F11" s="49"/>
      <c r="G11" s="30"/>
      <c r="H11" s="68"/>
      <c r="I11" s="21"/>
      <c r="J11" s="21"/>
      <c r="K11" s="21"/>
      <c r="L11" s="17"/>
      <c r="M11" s="21"/>
      <c r="N11" s="51"/>
      <c r="O11" s="17"/>
      <c r="P11" s="17"/>
      <c r="Q11" s="17"/>
      <c r="R11" s="20"/>
      <c r="S11" s="22"/>
      <c r="T11" s="17"/>
      <c r="U11" s="30"/>
      <c r="V11" s="17"/>
      <c r="W11" s="23">
        <f>SUM(I11:V11)</f>
        <v>0</v>
      </c>
    </row>
    <row r="12" spans="1:23" ht="12.75">
      <c r="A12" s="65"/>
      <c r="B12" s="16"/>
      <c r="C12" s="21"/>
      <c r="D12" s="16"/>
      <c r="E12" s="16"/>
      <c r="F12" s="16"/>
      <c r="G12" s="21"/>
      <c r="H12" s="16"/>
      <c r="I12" s="21"/>
      <c r="J12" s="21"/>
      <c r="K12" s="21"/>
      <c r="L12" s="21"/>
      <c r="M12" s="21"/>
      <c r="N12" s="51"/>
      <c r="O12" s="17"/>
      <c r="P12" s="17"/>
      <c r="Q12" s="17"/>
      <c r="R12" s="17"/>
      <c r="S12" s="22"/>
      <c r="T12" s="17"/>
      <c r="U12" s="30"/>
      <c r="V12" s="17"/>
      <c r="W12" s="23">
        <f>SUM(O12:V12)</f>
        <v>0</v>
      </c>
    </row>
    <row r="13" ht="12.75">
      <c r="U13" s="71"/>
    </row>
    <row r="14" ht="12.75">
      <c r="U14" s="53"/>
    </row>
    <row r="15" ht="12.75">
      <c r="U15" s="53"/>
    </row>
    <row r="16" ht="12.75">
      <c r="U16" s="53"/>
    </row>
    <row r="17" ht="12.75"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</sheetData>
  <sheetProtection selectLockedCells="1" selectUnlockedCells="1"/>
  <mergeCells count="12"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O2:V2"/>
    <mergeCell ref="W2:W3"/>
  </mergeCells>
  <printOptions horizontalCentered="1"/>
  <pageMargins left="0.39375" right="0.30833333333333335" top="0.39375" bottom="0.196527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Ivo Pertile</cp:lastModifiedBy>
  <cp:lastPrinted>2015-09-12T18:19:29Z</cp:lastPrinted>
  <dcterms:created xsi:type="dcterms:W3CDTF">2013-03-07T15:27:45Z</dcterms:created>
  <dcterms:modified xsi:type="dcterms:W3CDTF">2016-03-16T19:21:30Z</dcterms:modified>
  <cp:category/>
  <cp:version/>
  <cp:contentType/>
  <cp:contentStatus/>
</cp:coreProperties>
</file>